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3920" windowHeight="5745"/>
  </bookViews>
  <sheets>
    <sheet name="Sheet1" sheetId="1" r:id="rId1"/>
  </sheets>
  <definedNames>
    <definedName name="_xlnm.Print_Area" localSheetId="0">Sheet1!$A$1:$L$73</definedName>
    <definedName name="Z_06642096_6E03_4EBD_A4E1_2CC6665824E4_.wvu.PrintArea" localSheetId="0" hidden="1">Sheet1!$A$1:$L$73</definedName>
    <definedName name="Z_210705E6_B955_4C9B_BF0D_33A4505C1673_.wvu.PrintArea" localSheetId="0" hidden="1">Sheet1!$A$1:$M$73</definedName>
    <definedName name="Z_3B5BC138_7E31_4ED8_AAC8_04444760711D_.wvu.PrintArea" localSheetId="0" hidden="1">Sheet1!$A$1:$L$73</definedName>
    <definedName name="Z_60AE9B86_12B9_43FD_85CC_5F5F79E6731C_.wvu.PrintArea" localSheetId="0" hidden="1">Sheet1!$A$1:$L$73</definedName>
    <definedName name="Z_63A2E7D5_D186_4770_AF92_CB1C5AC38939_.wvu.PrintArea" localSheetId="0" hidden="1">Sheet1!$A$1:$M$73</definedName>
    <definedName name="Z_869A0261_CBDB_4200_9A2D_702244A04866_.wvu.PrintArea" localSheetId="0" hidden="1">Sheet1!$A$1:$M$73</definedName>
    <definedName name="Z_89F0E233_256F_4400_AB99_90A261F561C1_.wvu.PrintArea" localSheetId="0" hidden="1">Sheet1!$A$1:$L$73</definedName>
    <definedName name="Z_A6A9EB25_7F4C_431E_8970_1273140C40FC_.wvu.PrintArea" localSheetId="0" hidden="1">Sheet1!$A$1:$M$73</definedName>
    <definedName name="Z_D63B2BA8_0AA9_4DCB_94D4_EF5A8777CEFA_.wvu.PrintArea" localSheetId="0" hidden="1">Sheet1!$A$1:$L$73</definedName>
    <definedName name="Z_DDD06653_1CD3_4801_B520_C33C15ED94D9_.wvu.PrintArea" localSheetId="0" hidden="1">Sheet1!$A$1:$M$73</definedName>
    <definedName name="Z_DE31E486_6D74_4559_9884_EC2CD8A0F47D_.wvu.PrintArea" localSheetId="0" hidden="1">Sheet1!$A$1:$M$73</definedName>
    <definedName name="Z_E10A6D30_3993_460B_8D18_A8216748D0C7_.wvu.PrintArea" localSheetId="0" hidden="1">Sheet1!$A$1:$M$73</definedName>
    <definedName name="Z_EB9E69F2_B07C_4D21_A576_1251B74BA0E0_.wvu.PrintArea" localSheetId="0" hidden="1">Sheet1!$A$1:$M$73</definedName>
    <definedName name="Z_FB8BECCD_16B8_47BB_8B3C_833685CCDE38_.wvu.PrintArea" localSheetId="0" hidden="1">Sheet1!$A$1:$M$73</definedName>
  </definedNames>
  <calcPr calcId="162913"/>
</workbook>
</file>

<file path=xl/calcChain.xml><?xml version="1.0" encoding="utf-8"?>
<calcChain xmlns="http://schemas.openxmlformats.org/spreadsheetml/2006/main">
  <c r="H73" i="1" l="1"/>
  <c r="G73" i="1"/>
  <c r="G3" i="1" s="1"/>
  <c r="F73" i="1"/>
  <c r="F3" i="1" s="1"/>
  <c r="E73" i="1"/>
  <c r="E3" i="1" s="1"/>
  <c r="D73" i="1"/>
  <c r="C73" i="1"/>
  <c r="B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K59" i="1" s="1"/>
  <c r="K60" i="1" s="1"/>
  <c r="K61" i="1" s="1"/>
  <c r="K62" i="1" s="1"/>
  <c r="K63" i="1" s="1"/>
  <c r="J53" i="1"/>
  <c r="J52" i="1"/>
  <c r="J51" i="1"/>
  <c r="J50" i="1"/>
  <c r="J49" i="1"/>
  <c r="J48" i="1"/>
  <c r="J46" i="1"/>
  <c r="J45" i="1"/>
  <c r="J44" i="1"/>
  <c r="J43" i="1"/>
  <c r="K43" i="1" s="1"/>
  <c r="K44" i="1" s="1"/>
  <c r="K45" i="1" s="1"/>
  <c r="K46" i="1" s="1"/>
  <c r="K47" i="1" s="1"/>
  <c r="L42" i="1"/>
  <c r="J42" i="1"/>
  <c r="J41" i="1"/>
  <c r="J40" i="1"/>
  <c r="J39" i="1"/>
  <c r="K38" i="1"/>
  <c r="K39" i="1" s="1"/>
  <c r="K40" i="1" s="1"/>
  <c r="J38" i="1"/>
  <c r="J37" i="1"/>
  <c r="H32" i="1"/>
  <c r="H3" i="1" s="1"/>
  <c r="G32" i="1"/>
  <c r="F32" i="1"/>
  <c r="E32" i="1"/>
  <c r="D32" i="1"/>
  <c r="D3" i="1" s="1"/>
  <c r="C32" i="1"/>
  <c r="C3" i="1" s="1"/>
  <c r="B32" i="1"/>
  <c r="B3" i="1" s="1"/>
  <c r="J31" i="1"/>
  <c r="J30" i="1"/>
  <c r="J29" i="1"/>
  <c r="J28" i="1"/>
  <c r="J27" i="1"/>
  <c r="L28" i="1" s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K7" i="1"/>
  <c r="K8" i="1" s="1"/>
  <c r="K9" i="1" s="1"/>
  <c r="K10" i="1" s="1"/>
  <c r="K11" i="1" s="1"/>
  <c r="J7" i="1"/>
  <c r="K6" i="1"/>
  <c r="J6" i="1"/>
  <c r="L11" i="1" l="1"/>
  <c r="K12" i="1"/>
  <c r="K13" i="1" s="1"/>
  <c r="K14" i="1" s="1"/>
  <c r="K15" i="1" s="1"/>
  <c r="K16" i="1" s="1"/>
  <c r="K48" i="1"/>
  <c r="K49" i="1" s="1"/>
  <c r="K50" i="1" s="1"/>
  <c r="K51" i="1" s="1"/>
  <c r="K52" i="1" s="1"/>
  <c r="L47" i="1"/>
  <c r="K64" i="1"/>
  <c r="K65" i="1" s="1"/>
  <c r="L63" i="1"/>
  <c r="L16" i="1" l="1"/>
  <c r="K17" i="1"/>
  <c r="K18" i="1" s="1"/>
  <c r="K19" i="1" s="1"/>
  <c r="K20" i="1" s="1"/>
  <c r="K21" i="1" s="1"/>
  <c r="K66" i="1"/>
  <c r="K67" i="1" s="1"/>
  <c r="K68" i="1" s="1"/>
  <c r="K69" i="1" s="1"/>
  <c r="K70" i="1" s="1"/>
  <c r="K71" i="1" s="1"/>
  <c r="K72" i="1" s="1"/>
  <c r="K73" i="1" s="1"/>
  <c r="L65" i="1"/>
  <c r="K53" i="1"/>
  <c r="K54" i="1" s="1"/>
  <c r="K55" i="1" s="1"/>
  <c r="K56" i="1" s="1"/>
  <c r="L52" i="1"/>
  <c r="K22" i="1" l="1"/>
  <c r="K23" i="1" s="1"/>
  <c r="K24" i="1" s="1"/>
  <c r="K25" i="1" s="1"/>
  <c r="K26" i="1" s="1"/>
  <c r="L21" i="1"/>
  <c r="K27" i="1" l="1"/>
  <c r="K28" i="1" s="1"/>
  <c r="K29" i="1" s="1"/>
  <c r="K30" i="1" s="1"/>
  <c r="K31" i="1" s="1"/>
  <c r="K32" i="1" s="1"/>
  <c r="J3" i="1" s="1"/>
  <c r="L26" i="1"/>
</calcChain>
</file>

<file path=xl/sharedStrings.xml><?xml version="1.0" encoding="utf-8"?>
<sst xmlns="http://schemas.openxmlformats.org/spreadsheetml/2006/main" count="331" uniqueCount="128">
  <si>
    <t>12 수학경시대회(중등) 13-15 영어작문대회(중등) 13-15 중국어작문대회(중등) 14 창의아이디어탐구대회(결선)(중등) 14 학교교육과정 설명회(중등) 15 건강검진(1∙4∙7∙10학년) 16 학부모공개수업(초∙중등) 16 청소년 논술대회(중등)</t>
  </si>
  <si>
    <t>30-1 영어글쓰기대회(초등) 2. 사제동행 힐링캠프(중등) 3 영어단어인증제(초등) 3-4 여름행사(유) 3 방송제 4 온라인영어신문 학교홈피탑재 4 과학탐구대회(7~11학년) 4-10 방학전 안전교육(초등)</t>
  </si>
  <si>
    <t xml:space="preserve">24 나라사랑골든벨(중등) 28 중국어말하기대회(예선)(고) 26 영어말하기대회(예선)(중등) </t>
  </si>
  <si>
    <t>20 추가전편입접수 21 개학식 21 전편입생 중국어분반고사</t>
  </si>
  <si>
    <t>25 학급임원선거(중등) 27 학급인원선거(초등) 27 청소년토론대회(예선)(중등) 29 졸업여행 설문조사(12학년) 27 영어토론대회참가신청(중등)</t>
  </si>
  <si>
    <t>11 중국어말하기(5∙6학년) 13 중국어시문낭송발표회(3∙4학년)</t>
  </si>
  <si>
    <t>19 학부모총회 21 학생회임원선거(중등) 17. 사회학 페어(중등)</t>
  </si>
  <si>
    <t>1 개교기념일 1 재난대피훈련 2 리더십캠프(중등) 3 재량휴업일  4 청명절</t>
  </si>
  <si>
    <t>7 백일장 9 중국어말하기대회(본선)(고) 11 영어말하기대회(본선)(중등)</t>
  </si>
  <si>
    <t>3 약물 및 사이버중독 예방교육(중등) 5 방송캠프(중등)
7 현장체험학습(유) 6 재난대피훈련(유초중등) 8 바자회</t>
  </si>
  <si>
    <t>24 재난대응 및 안전교육(중등) 28 프로젝트연구대회(마감)(고) 29 지역사회탐방-근대인물(중등)</t>
  </si>
  <si>
    <t>3 전편입모집공고 6 청소년성장공감UCC대회(중등) 6 수학연구발표회(중등)  
7 중국문화체험(중등) 6 학부모 참여수업(유) 3-6 책소풍가는날 행사(유∙초∙중등) 5-6 생존수영교육(초등)</t>
  </si>
  <si>
    <t>29 영어단어 인증제(초등) 29 진로 과제연구 창의 프로젝트 캠프 최종발표(고) 31-7 방학전 안전교육(초등)</t>
  </si>
  <si>
    <t>13 한글날 한마당(중등) 13-14 영어 Spelling Bee대회(초등) 15 학부모 학교(1차)(중등) 13~17 임상 장학  17 열린한마당(초등)</t>
  </si>
  <si>
    <t>8 공동체정신함양교육(중등)  8~12 자율(동료) 장학 10 학부모 간담회 10 청소년 토론대회(결승)(중등) 12 전통체험 학습(초등) 12 중국어토론대회(본선)(중등)</t>
  </si>
  <si>
    <t>3 개학식 및 입학식  3 입학식 및 오리엔테이션(유) 3 학교폭력 예방 및 통학버스 안전 교육(초등) 3 학교폭력예방교육(초중등) 3 전편입생 중국어분반고사 
5 학급임원선거(초등)</t>
  </si>
  <si>
    <t xml:space="preserve">6 어린이날 행사(유) 8 창의아이디어탐구대회(예선)(중등) 8 중국어작문대회(초등) 9 한마음 운동회(유∙초등) 9 세상을 바꾸는 5분(중등) 10 역사지리답사(1회)(중등)  </t>
  </si>
  <si>
    <t>1 학교폭력예방교육(초중등) 3 청소년 토론대회(본선)(중등)  5 영어토론대회(예선)(중등)  5 중국어토론대회(예선)(중등)</t>
  </si>
  <si>
    <t>16-17 전편입접수 16-17 영어말하기대회(초등)  
18 학교폭력 예방을 위한 사제동행 체육대회(중등) 19 출정식(고)</t>
  </si>
  <si>
    <t>10 민주시민을 위한 선거 교육 및 학급임원선거(중등) 12 Change Makers임명식(고등) 12 학생회임원선거(초등)</t>
  </si>
  <si>
    <t>2학기 
수업일수</t>
  </si>
  <si>
    <t>1-5 노동절연휴</t>
  </si>
  <si>
    <t>23 추가전편입접수</t>
  </si>
  <si>
    <t xml:space="preserve">1-4 국경절 </t>
  </si>
  <si>
    <t>1학기 
수업일수</t>
  </si>
  <si>
    <t>28 과학올림피아드대회(중등)</t>
  </si>
  <si>
    <t>29 영어토론대회(본선)(고)</t>
  </si>
  <si>
    <t>8 중국문화체험(초등) 7-8 학교자율교육과정(중등) 11 여름방학식</t>
  </si>
  <si>
    <t>9~13 원어민 공개수업 9 민주화운동계기교육(중등)</t>
  </si>
  <si>
    <t xml:space="preserve">17 전편입모집공고  21 동아리 발표회(중등)    </t>
  </si>
  <si>
    <t>19</t>
  </si>
  <si>
    <t>8</t>
  </si>
  <si>
    <t>11</t>
  </si>
  <si>
    <t>9</t>
  </si>
  <si>
    <t>13</t>
  </si>
  <si>
    <t>26</t>
  </si>
  <si>
    <t>31</t>
  </si>
  <si>
    <t>7</t>
  </si>
  <si>
    <t>20</t>
  </si>
  <si>
    <t>12</t>
  </si>
  <si>
    <t>1</t>
  </si>
  <si>
    <t>27</t>
  </si>
  <si>
    <t>4.</t>
  </si>
  <si>
    <t>수</t>
  </si>
  <si>
    <t>일</t>
  </si>
  <si>
    <t>금</t>
  </si>
  <si>
    <t>연간</t>
  </si>
  <si>
    <t>화</t>
  </si>
  <si>
    <t>29</t>
  </si>
  <si>
    <t>6</t>
  </si>
  <si>
    <t>30</t>
  </si>
  <si>
    <t>10</t>
  </si>
  <si>
    <t>목</t>
  </si>
  <si>
    <t>토</t>
  </si>
  <si>
    <t>3.</t>
  </si>
  <si>
    <t>8.</t>
  </si>
  <si>
    <t>28</t>
  </si>
  <si>
    <t>15.</t>
  </si>
  <si>
    <t>19.</t>
  </si>
  <si>
    <t>28.</t>
  </si>
  <si>
    <t>4</t>
  </si>
  <si>
    <t>5.</t>
  </si>
  <si>
    <t>18.</t>
  </si>
  <si>
    <t>6.</t>
  </si>
  <si>
    <t>15</t>
  </si>
  <si>
    <t>25</t>
  </si>
  <si>
    <t>24</t>
  </si>
  <si>
    <t>25.</t>
  </si>
  <si>
    <t>21.</t>
  </si>
  <si>
    <t>16.</t>
  </si>
  <si>
    <t>5</t>
  </si>
  <si>
    <t>27.</t>
  </si>
  <si>
    <t>7.</t>
  </si>
  <si>
    <t>11.</t>
  </si>
  <si>
    <t>18</t>
  </si>
  <si>
    <t>월</t>
  </si>
  <si>
    <t>1.</t>
  </si>
  <si>
    <t>2.</t>
  </si>
  <si>
    <t>26.</t>
  </si>
  <si>
    <t>24.</t>
  </si>
  <si>
    <t>10.</t>
  </si>
  <si>
    <t>29.</t>
  </si>
  <si>
    <t>12.</t>
  </si>
  <si>
    <t>20.</t>
  </si>
  <si>
    <t>17.</t>
  </si>
  <si>
    <t>14.</t>
  </si>
  <si>
    <t>13.</t>
  </si>
  <si>
    <t>22</t>
  </si>
  <si>
    <t>2</t>
  </si>
  <si>
    <t>17</t>
  </si>
  <si>
    <t>31.</t>
  </si>
  <si>
    <t>23</t>
  </si>
  <si>
    <t>21</t>
  </si>
  <si>
    <t>30.</t>
  </si>
  <si>
    <t>23.</t>
  </si>
  <si>
    <t>14</t>
  </si>
  <si>
    <t>22.</t>
  </si>
  <si>
    <t>3</t>
  </si>
  <si>
    <t>16</t>
  </si>
  <si>
    <t>9.</t>
  </si>
  <si>
    <t>30 물놀이 안전교육(중등)</t>
  </si>
  <si>
    <t xml:space="preserve">18 현장체험학습(유)  </t>
  </si>
  <si>
    <t>2학기 누계</t>
  </si>
  <si>
    <t>수업
일수</t>
  </si>
  <si>
    <t>월별수업일수</t>
  </si>
  <si>
    <t>연간수업일수</t>
  </si>
  <si>
    <t>주요행사</t>
  </si>
  <si>
    <t>1학기
누계</t>
  </si>
  <si>
    <t>2학기
누계</t>
  </si>
  <si>
    <t xml:space="preserve">1 삼일절 </t>
  </si>
  <si>
    <t>1학기 누계</t>
  </si>
  <si>
    <t xml:space="preserve">6 추석 9-10 한글날계기교육(유∙초등) </t>
  </si>
  <si>
    <t xml:space="preserve">27-29 기말고사(12학년) 31 단오절 </t>
  </si>
  <si>
    <t>8 자살예방교육(중등) 9-10 전편입원서접수</t>
  </si>
  <si>
    <t>2025학년도 1학기 학사일정표(안)</t>
  </si>
  <si>
    <t>16 중국어기말고사(중등) 17-19 기말고사(초·중등)</t>
    <phoneticPr fontId="11" type="noConversion"/>
  </si>
  <si>
    <t>19 안전사고 및 성폭력 예방교육(중등) 19-23 영어작문대회(중등)  20-23 수학여행(9∙11학년)  23 현장체험학습(7∙8∙10학년) 19-23 과학체험주간(초등)</t>
    <phoneticPr fontId="11" type="noConversion"/>
  </si>
  <si>
    <t>21 중국어중간고사(11∙12학년) 21 흡연 및 자살예방교육(중등) 22-24 중간고사(중등) 21-25 1학기 학부모상담 주간(유초등)</t>
    <phoneticPr fontId="11" type="noConversion"/>
  </si>
  <si>
    <t>23 중국어기말고사(중등) 24-26 기말고사(초∙중등) 27 독서록시상(초등) 27 용합과학대회(중등)</t>
    <phoneticPr fontId="11" type="noConversion"/>
  </si>
  <si>
    <t>27 안전사고 예방교육(중등) 29-31 수학여행(초등) 31 현장체험학습(초등) 체육대회(중등)</t>
    <phoneticPr fontId="11" type="noConversion"/>
  </si>
  <si>
    <t>2025학년도 2학기 학사일정표(안)</t>
    <phoneticPr fontId="11" type="noConversion"/>
  </si>
  <si>
    <t>26 영어작문대회(초등) 26 독서록시상(초등) 24 학교스포츠클럽대회(중등)</t>
    <phoneticPr fontId="11" type="noConversion"/>
  </si>
  <si>
    <t>1-5 영어 문화체험행사(초등) 5 학예발표회(유)</t>
    <phoneticPr fontId="11" type="noConversion"/>
  </si>
  <si>
    <t xml:space="preserve">21 중국어중간고사(11∙12학년) 20 흡연예방교육(중등) 22 학부모 학교(2차)(중등) 22-24 중간고사(중등) 20-24 2학기 학부모상담주간(유∙초등) </t>
    <phoneticPr fontId="11" type="noConversion"/>
  </si>
  <si>
    <t>5 졸업진급사정회((초∙중등) 7 온라인 영자신문 학교홈피탑재 7 졸업식 및 종업식(초∙중등) 7 수료식 및 졸업식(유)</t>
    <phoneticPr fontId="11" type="noConversion"/>
  </si>
  <si>
    <t>2 졸업발표회(중등)</t>
    <phoneticPr fontId="11" type="noConversion"/>
  </si>
  <si>
    <t xml:space="preserve">15 영어토론대회(예선)(중등) 17 리더십캠프(중등) 19 중국어말하기대회(예선)(중)  19 과학의 날(중등)  20 중국문화체험(중등) </t>
    <phoneticPr fontId="11" type="noConversion"/>
  </si>
  <si>
    <t>22 영어토론대회(본선)(중등) 24 진로 과제연구 창의 프로젝트 캠프(중간발표)(고) 26 중국어말하기대회(본선)(중)  24-30 추석계기교육주간(유)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</si>
</sst>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맑은 고딕"/>
    </font>
    <font>
      <sz val="2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strike/>
      <sz val="8"/>
      <color rgb="FF000000"/>
      <name val="맑은 고딕"/>
      <family val="3"/>
      <charset val="129"/>
    </font>
    <font>
      <b/>
      <sz val="8"/>
      <color rgb="FF000000"/>
      <name val="맑은 고딕"/>
      <family val="3"/>
      <charset val="129"/>
    </font>
    <font>
      <sz val="8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DBEEF3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99FF33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49" fontId="0" fillId="5" borderId="6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5" borderId="6" xfId="0" applyNumberFormat="1" applyFont="1" applyFill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9" fontId="0" fillId="6" borderId="10" xfId="0" applyNumberFormat="1" applyFont="1" applyFill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49" fontId="0" fillId="0" borderId="13" xfId="0" applyNumberFormat="1" applyFon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49" fontId="0" fillId="0" borderId="16" xfId="0" applyNumberFormat="1" applyFont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0" fillId="7" borderId="6" xfId="0" applyNumberFormat="1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49" fontId="0" fillId="0" borderId="20" xfId="0" applyNumberFormat="1" applyFont="1" applyBorder="1" applyAlignment="1">
      <alignment horizontal="center" vertical="center"/>
    </xf>
    <xf numFmtId="49" fontId="0" fillId="0" borderId="21" xfId="0" applyNumberFormat="1" applyFont="1" applyBorder="1" applyAlignment="1">
      <alignment horizontal="center" vertical="center"/>
    </xf>
    <xf numFmtId="49" fontId="0" fillId="5" borderId="20" xfId="0" applyNumberFormat="1" applyFont="1" applyFill="1" applyBorder="1" applyAlignment="1">
      <alignment horizontal="center" vertical="center"/>
    </xf>
    <xf numFmtId="49" fontId="0" fillId="8" borderId="10" xfId="0" applyNumberFormat="1" applyFont="1" applyFill="1" applyBorder="1" applyAlignment="1">
      <alignment horizontal="center" vertical="center"/>
    </xf>
    <xf numFmtId="49" fontId="0" fillId="0" borderId="22" xfId="0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49" fontId="0" fillId="7" borderId="20" xfId="0" applyNumberFormat="1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49" fontId="0" fillId="8" borderId="22" xfId="0" applyNumberFormat="1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49" fontId="0" fillId="5" borderId="10" xfId="0" applyNumberFormat="1" applyFont="1" applyFill="1" applyBorder="1" applyAlignment="1">
      <alignment horizontal="center" vertical="center"/>
    </xf>
    <xf numFmtId="49" fontId="0" fillId="0" borderId="28" xfId="0" applyNumberFormat="1" applyFont="1" applyBorder="1" applyAlignment="1">
      <alignment horizontal="center" vertical="center"/>
    </xf>
    <xf numFmtId="49" fontId="0" fillId="5" borderId="13" xfId="0" applyNumberFormat="1" applyFont="1" applyFill="1" applyBorder="1" applyAlignment="1">
      <alignment horizontal="center" vertical="center"/>
    </xf>
    <xf numFmtId="49" fontId="0" fillId="5" borderId="22" xfId="0" applyNumberFormat="1" applyFont="1" applyFill="1" applyBorder="1" applyAlignment="1">
      <alignment horizontal="center" vertical="center"/>
    </xf>
    <xf numFmtId="49" fontId="0" fillId="9" borderId="10" xfId="0" applyNumberFormat="1" applyFont="1" applyFill="1" applyBorder="1" applyAlignment="1">
      <alignment horizontal="center" vertical="center"/>
    </xf>
    <xf numFmtId="49" fontId="0" fillId="9" borderId="16" xfId="0" applyNumberFormat="1" applyFont="1" applyFill="1" applyBorder="1" applyAlignment="1">
      <alignment horizontal="center" vertical="center"/>
    </xf>
    <xf numFmtId="49" fontId="0" fillId="9" borderId="16" xfId="0" applyNumberForma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shrinkToFi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9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10" borderId="31" xfId="0" applyFont="1" applyFill="1" applyBorder="1" applyAlignment="1">
      <alignment horizontal="center" vertical="center"/>
    </xf>
    <xf numFmtId="49" fontId="0" fillId="9" borderId="6" xfId="0" applyNumberFormat="1" applyFill="1" applyBorder="1" applyAlignment="1">
      <alignment horizontal="center" vertical="center"/>
    </xf>
    <xf numFmtId="49" fontId="0" fillId="9" borderId="6" xfId="0" applyNumberFormat="1" applyFont="1" applyFill="1" applyBorder="1" applyAlignment="1">
      <alignment horizontal="center" vertical="center"/>
    </xf>
    <xf numFmtId="49" fontId="0" fillId="5" borderId="16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49" fontId="0" fillId="7" borderId="10" xfId="0" applyNumberFormat="1" applyFon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8" borderId="13" xfId="0" applyNumberFormat="1" applyFont="1" applyFill="1" applyBorder="1" applyAlignment="1">
      <alignment horizontal="center" vertical="center"/>
    </xf>
    <xf numFmtId="0" fontId="3" fillId="9" borderId="32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 wrapText="1" shrinkToFit="1"/>
    </xf>
    <xf numFmtId="0" fontId="2" fillId="4" borderId="34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left" vertical="center" wrapText="1" shrinkToFi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left" vertical="center" wrapText="1" shrinkToFit="1"/>
    </xf>
    <xf numFmtId="0" fontId="2" fillId="0" borderId="1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left" vertical="center" wrapText="1" shrinkToFit="1"/>
    </xf>
    <xf numFmtId="0" fontId="0" fillId="0" borderId="3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4" borderId="32" xfId="0" applyFont="1" applyFill="1" applyBorder="1" applyAlignment="1">
      <alignment horizontal="left" vertical="center" shrinkToFit="1"/>
    </xf>
    <xf numFmtId="0" fontId="6" fillId="4" borderId="33" xfId="0" applyFont="1" applyFill="1" applyBorder="1" applyAlignment="1">
      <alignment horizontal="center" vertical="center" wrapText="1" shrinkToFit="1"/>
    </xf>
    <xf numFmtId="0" fontId="2" fillId="4" borderId="34" xfId="0" applyFont="1" applyFill="1" applyBorder="1" applyAlignment="1">
      <alignment horizontal="center" vertical="center" shrinkToFi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 wrapText="1" shrinkToFit="1"/>
    </xf>
    <xf numFmtId="0" fontId="6" fillId="4" borderId="34" xfId="0" applyFont="1" applyFill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left" vertical="center" shrinkToFit="1"/>
    </xf>
    <xf numFmtId="0" fontId="6" fillId="0" borderId="38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 shrinkToFit="1"/>
    </xf>
    <xf numFmtId="0" fontId="2" fillId="0" borderId="2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49" fontId="0" fillId="9" borderId="20" xfId="0" applyNumberFormat="1" applyFon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49" fontId="0" fillId="9" borderId="13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2" xfId="0" applyFont="1" applyBorder="1" applyAlignment="1">
      <alignment horizontal="left" vertical="center" wrapText="1" shrinkToFit="1"/>
    </xf>
    <xf numFmtId="0" fontId="2" fillId="0" borderId="53" xfId="0" applyFont="1" applyBorder="1" applyAlignment="1">
      <alignment horizontal="center" vertical="center"/>
    </xf>
    <xf numFmtId="0" fontId="0" fillId="4" borderId="32" xfId="0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 shrinkToFit="1"/>
    </xf>
    <xf numFmtId="0" fontId="6" fillId="0" borderId="38" xfId="0" applyFont="1" applyBorder="1" applyAlignment="1">
      <alignment horizontal="left" vertical="center" wrapText="1" shrinkToFit="1"/>
    </xf>
    <xf numFmtId="0" fontId="9" fillId="0" borderId="54" xfId="0" applyFont="1" applyBorder="1" applyAlignment="1">
      <alignment horizontal="left" vertical="center" wrapText="1" shrinkToFit="1"/>
    </xf>
    <xf numFmtId="0" fontId="6" fillId="0" borderId="5" xfId="0" applyFont="1" applyBorder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15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 shrinkToFit="1"/>
    </xf>
    <xf numFmtId="0" fontId="6" fillId="0" borderId="9" xfId="0" applyFont="1" applyBorder="1" applyAlignment="1">
      <alignment wrapText="1" shrinkToFit="1"/>
    </xf>
    <xf numFmtId="0" fontId="6" fillId="0" borderId="12" xfId="0" applyFont="1" applyBorder="1" applyAlignment="1">
      <alignment vertical="center" wrapText="1" shrinkToFit="1"/>
    </xf>
    <xf numFmtId="0" fontId="10" fillId="0" borderId="5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6" fillId="0" borderId="5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73"/>
  <sheetViews>
    <sheetView tabSelected="1" view="pageBreakPreview" zoomScaleNormal="100" zoomScaleSheetLayoutView="100" workbookViewId="0">
      <pane ySplit="5" topLeftCell="A42" activePane="bottomLeft" state="frozen"/>
      <selection pane="bottomLeft" activeCell="I49" sqref="I49"/>
    </sheetView>
  </sheetViews>
  <sheetFormatPr defaultColWidth="9" defaultRowHeight="31.5" x14ac:dyDescent="0.3"/>
  <cols>
    <col min="1" max="1" width="4.5" style="1" customWidth="1"/>
    <col min="2" max="7" width="3.625" style="2" customWidth="1"/>
    <col min="8" max="8" width="4.5" style="2" customWidth="1"/>
    <col min="9" max="9" width="48.625" style="2" customWidth="1"/>
    <col min="10" max="10" width="6.125" style="3" customWidth="1"/>
    <col min="11" max="11" width="5.125" style="3" customWidth="1"/>
    <col min="12" max="12" width="14.125" style="2" customWidth="1"/>
    <col min="13" max="13" width="22.125" style="2" customWidth="1"/>
    <col min="14" max="16384" width="9" style="2"/>
  </cols>
  <sheetData>
    <row r="1" spans="1:13" x14ac:dyDescent="0.3">
      <c r="A1" s="144" t="s">
        <v>114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3" ht="6" customHeight="1" x14ac:dyDescent="0.3"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7.25" x14ac:dyDescent="0.3">
      <c r="A3" s="4" t="s">
        <v>46</v>
      </c>
      <c r="B3" s="5">
        <f t="shared" ref="B3:H3" si="0">B32+B73</f>
        <v>0</v>
      </c>
      <c r="C3" s="6">
        <f t="shared" si="0"/>
        <v>36</v>
      </c>
      <c r="D3" s="6">
        <f t="shared" si="0"/>
        <v>38</v>
      </c>
      <c r="E3" s="6">
        <f t="shared" si="0"/>
        <v>37</v>
      </c>
      <c r="F3" s="6">
        <f t="shared" si="0"/>
        <v>35</v>
      </c>
      <c r="G3" s="6">
        <f t="shared" si="0"/>
        <v>36</v>
      </c>
      <c r="H3" s="7">
        <f t="shared" si="0"/>
        <v>0</v>
      </c>
      <c r="I3" s="70" t="s">
        <v>105</v>
      </c>
      <c r="J3" s="71">
        <f>K32+K73</f>
        <v>181</v>
      </c>
      <c r="K3" s="2"/>
    </row>
    <row r="4" spans="1:13" ht="12.6" customHeight="1" x14ac:dyDescent="0.3"/>
    <row r="5" spans="1:13" ht="27" x14ac:dyDescent="0.3">
      <c r="A5" s="8" t="s">
        <v>75</v>
      </c>
      <c r="B5" s="9" t="s">
        <v>44</v>
      </c>
      <c r="C5" s="10" t="s">
        <v>75</v>
      </c>
      <c r="D5" s="10" t="s">
        <v>47</v>
      </c>
      <c r="E5" s="10" t="s">
        <v>43</v>
      </c>
      <c r="F5" s="10" t="s">
        <v>52</v>
      </c>
      <c r="G5" s="10" t="s">
        <v>45</v>
      </c>
      <c r="H5" s="11" t="s">
        <v>53</v>
      </c>
      <c r="I5" s="72" t="s">
        <v>106</v>
      </c>
      <c r="J5" s="73" t="s">
        <v>103</v>
      </c>
      <c r="K5" s="74" t="s">
        <v>107</v>
      </c>
      <c r="L5" s="75" t="s">
        <v>104</v>
      </c>
    </row>
    <row r="6" spans="1:13" ht="26.25" customHeight="1" x14ac:dyDescent="0.3">
      <c r="A6" s="146">
        <v>3</v>
      </c>
      <c r="B6" s="12"/>
      <c r="C6" s="13"/>
      <c r="D6" s="14"/>
      <c r="E6" s="13"/>
      <c r="F6" s="15"/>
      <c r="G6" s="16"/>
      <c r="H6" s="17">
        <v>1</v>
      </c>
      <c r="I6" s="131" t="s">
        <v>109</v>
      </c>
      <c r="J6" s="76">
        <f>COUNTIF(C6:H6,"*.")</f>
        <v>0</v>
      </c>
      <c r="K6" s="77">
        <f>J6</f>
        <v>0</v>
      </c>
    </row>
    <row r="7" spans="1:13" ht="36" customHeight="1" x14ac:dyDescent="0.3">
      <c r="A7" s="146"/>
      <c r="B7" s="18">
        <v>2</v>
      </c>
      <c r="C7" s="19" t="s">
        <v>54</v>
      </c>
      <c r="D7" s="20" t="s">
        <v>42</v>
      </c>
      <c r="E7" s="20" t="s">
        <v>61</v>
      </c>
      <c r="F7" s="20" t="s">
        <v>63</v>
      </c>
      <c r="G7" s="20" t="s">
        <v>72</v>
      </c>
      <c r="H7" s="21">
        <v>8</v>
      </c>
      <c r="I7" s="132" t="s">
        <v>15</v>
      </c>
      <c r="J7" s="78">
        <f t="shared" ref="J7:J16" si="1">COUNTIF(C7:G7,"*.*")</f>
        <v>5</v>
      </c>
      <c r="K7" s="79">
        <f t="shared" ref="K7:K31" si="2">K6+J7</f>
        <v>5</v>
      </c>
    </row>
    <row r="8" spans="1:13" ht="26.25" customHeight="1" x14ac:dyDescent="0.3">
      <c r="A8" s="146"/>
      <c r="B8" s="18">
        <v>9</v>
      </c>
      <c r="C8" s="20" t="s">
        <v>80</v>
      </c>
      <c r="D8" s="20" t="s">
        <v>73</v>
      </c>
      <c r="E8" s="20" t="s">
        <v>82</v>
      </c>
      <c r="F8" s="20" t="s">
        <v>86</v>
      </c>
      <c r="G8" s="20" t="s">
        <v>85</v>
      </c>
      <c r="H8" s="21">
        <v>15</v>
      </c>
      <c r="I8" s="132" t="s">
        <v>19</v>
      </c>
      <c r="J8" s="78">
        <f t="shared" si="1"/>
        <v>5</v>
      </c>
      <c r="K8" s="79">
        <f t="shared" si="2"/>
        <v>10</v>
      </c>
    </row>
    <row r="9" spans="1:13" ht="26.25" customHeight="1" x14ac:dyDescent="0.3">
      <c r="A9" s="146"/>
      <c r="B9" s="18">
        <v>16</v>
      </c>
      <c r="C9" s="20" t="s">
        <v>84</v>
      </c>
      <c r="D9" s="20" t="s">
        <v>62</v>
      </c>
      <c r="E9" s="20" t="s">
        <v>58</v>
      </c>
      <c r="F9" s="20" t="s">
        <v>83</v>
      </c>
      <c r="G9" s="20" t="s">
        <v>68</v>
      </c>
      <c r="H9" s="21">
        <v>22</v>
      </c>
      <c r="I9" s="132" t="s">
        <v>6</v>
      </c>
      <c r="J9" s="78">
        <f t="shared" si="1"/>
        <v>5</v>
      </c>
      <c r="K9" s="79">
        <f t="shared" si="2"/>
        <v>15</v>
      </c>
    </row>
    <row r="10" spans="1:13" ht="26.25" customHeight="1" x14ac:dyDescent="0.3">
      <c r="A10" s="146"/>
      <c r="B10" s="22">
        <v>23</v>
      </c>
      <c r="C10" s="23" t="s">
        <v>79</v>
      </c>
      <c r="D10" s="23" t="s">
        <v>67</v>
      </c>
      <c r="E10" s="23" t="s">
        <v>78</v>
      </c>
      <c r="F10" s="23" t="s">
        <v>71</v>
      </c>
      <c r="G10" s="23" t="s">
        <v>59</v>
      </c>
      <c r="H10" s="24">
        <v>29</v>
      </c>
      <c r="I10" s="132" t="s">
        <v>2</v>
      </c>
      <c r="J10" s="78">
        <f t="shared" si="1"/>
        <v>5</v>
      </c>
      <c r="K10" s="79">
        <f t="shared" si="2"/>
        <v>20</v>
      </c>
    </row>
    <row r="11" spans="1:13" ht="26.25" customHeight="1" x14ac:dyDescent="0.3">
      <c r="A11" s="147"/>
      <c r="B11" s="25">
        <v>30</v>
      </c>
      <c r="C11" s="26" t="s">
        <v>90</v>
      </c>
      <c r="D11" s="26"/>
      <c r="E11" s="26"/>
      <c r="F11" s="26"/>
      <c r="G11" s="26"/>
      <c r="H11" s="27"/>
      <c r="I11" s="133"/>
      <c r="J11" s="81">
        <f t="shared" si="1"/>
        <v>1</v>
      </c>
      <c r="K11" s="82">
        <f t="shared" si="2"/>
        <v>21</v>
      </c>
      <c r="L11" s="83">
        <f>K11</f>
        <v>21</v>
      </c>
    </row>
    <row r="12" spans="1:13" ht="26.25" customHeight="1" x14ac:dyDescent="0.3">
      <c r="A12" s="148">
        <v>4</v>
      </c>
      <c r="B12" s="12"/>
      <c r="C12" s="15"/>
      <c r="D12" s="15" t="s">
        <v>76</v>
      </c>
      <c r="E12" s="16" t="s">
        <v>77</v>
      </c>
      <c r="F12" s="29" t="s">
        <v>97</v>
      </c>
      <c r="G12" s="29" t="s">
        <v>60</v>
      </c>
      <c r="H12" s="17">
        <v>5</v>
      </c>
      <c r="I12" s="134" t="s">
        <v>7</v>
      </c>
      <c r="J12" s="85">
        <f t="shared" si="1"/>
        <v>2</v>
      </c>
      <c r="K12" s="86">
        <f t="shared" si="2"/>
        <v>23</v>
      </c>
      <c r="L12" s="14"/>
    </row>
    <row r="13" spans="1:13" ht="26.25" customHeight="1" x14ac:dyDescent="0.3">
      <c r="A13" s="146"/>
      <c r="B13" s="30">
        <v>6</v>
      </c>
      <c r="C13" s="31" t="s">
        <v>72</v>
      </c>
      <c r="D13" s="32" t="s">
        <v>55</v>
      </c>
      <c r="E13" s="31" t="s">
        <v>99</v>
      </c>
      <c r="F13" s="33" t="s">
        <v>80</v>
      </c>
      <c r="G13" s="33" t="s">
        <v>73</v>
      </c>
      <c r="H13" s="21">
        <v>12</v>
      </c>
      <c r="I13" s="135" t="s">
        <v>8</v>
      </c>
      <c r="J13" s="88">
        <f t="shared" si="1"/>
        <v>5</v>
      </c>
      <c r="K13" s="89">
        <f t="shared" si="2"/>
        <v>28</v>
      </c>
      <c r="L13" s="90"/>
    </row>
    <row r="14" spans="1:13" ht="26.25" customHeight="1" x14ac:dyDescent="0.3">
      <c r="A14" s="146"/>
      <c r="B14" s="18">
        <v>13</v>
      </c>
      <c r="C14" s="20" t="s">
        <v>85</v>
      </c>
      <c r="D14" s="20" t="s">
        <v>57</v>
      </c>
      <c r="E14" s="20" t="s">
        <v>69</v>
      </c>
      <c r="F14" s="20" t="s">
        <v>84</v>
      </c>
      <c r="G14" s="20" t="s">
        <v>62</v>
      </c>
      <c r="H14" s="21">
        <v>19</v>
      </c>
      <c r="I14" s="135" t="s">
        <v>101</v>
      </c>
      <c r="J14" s="88">
        <f t="shared" si="1"/>
        <v>5</v>
      </c>
      <c r="K14" s="89">
        <f t="shared" si="2"/>
        <v>33</v>
      </c>
      <c r="L14" s="90"/>
    </row>
    <row r="15" spans="1:13" ht="26.25" customHeight="1" x14ac:dyDescent="0.3">
      <c r="A15" s="146"/>
      <c r="B15" s="18">
        <v>20</v>
      </c>
      <c r="C15" s="20" t="s">
        <v>68</v>
      </c>
      <c r="D15" s="34" t="s">
        <v>96</v>
      </c>
      <c r="E15" s="34" t="s">
        <v>94</v>
      </c>
      <c r="F15" s="34" t="s">
        <v>79</v>
      </c>
      <c r="G15" s="20" t="s">
        <v>67</v>
      </c>
      <c r="H15" s="21">
        <v>26</v>
      </c>
      <c r="I15" s="135" t="s">
        <v>117</v>
      </c>
      <c r="J15" s="88">
        <f t="shared" si="1"/>
        <v>5</v>
      </c>
      <c r="K15" s="89">
        <f t="shared" si="2"/>
        <v>38</v>
      </c>
      <c r="L15" s="90"/>
      <c r="M15" s="91"/>
    </row>
    <row r="16" spans="1:13" ht="27.75" customHeight="1" x14ac:dyDescent="0.3">
      <c r="A16" s="147"/>
      <c r="B16" s="25">
        <v>27</v>
      </c>
      <c r="C16" s="26" t="s">
        <v>59</v>
      </c>
      <c r="D16" s="35" t="s">
        <v>81</v>
      </c>
      <c r="E16" s="35" t="s">
        <v>93</v>
      </c>
      <c r="F16" s="36"/>
      <c r="G16" s="37"/>
      <c r="H16" s="27"/>
      <c r="I16" s="136" t="s">
        <v>25</v>
      </c>
      <c r="J16" s="93">
        <f t="shared" si="1"/>
        <v>3</v>
      </c>
      <c r="K16" s="94">
        <f t="shared" si="2"/>
        <v>41</v>
      </c>
      <c r="L16" s="95">
        <f>K16-K11</f>
        <v>20</v>
      </c>
    </row>
    <row r="17" spans="1:13" ht="26.25" customHeight="1" x14ac:dyDescent="0.3">
      <c r="A17" s="146">
        <v>5</v>
      </c>
      <c r="B17" s="12"/>
      <c r="C17" s="38"/>
      <c r="D17" s="38"/>
      <c r="E17" s="39"/>
      <c r="F17" s="40">
        <v>1</v>
      </c>
      <c r="G17" s="41">
        <v>2</v>
      </c>
      <c r="H17" s="17">
        <v>3</v>
      </c>
      <c r="I17" s="134" t="s">
        <v>21</v>
      </c>
      <c r="J17" s="85">
        <f>COUNTIF(E17:G17,"*.*")</f>
        <v>0</v>
      </c>
      <c r="K17" s="96">
        <f t="shared" si="2"/>
        <v>41</v>
      </c>
      <c r="M17" s="97"/>
    </row>
    <row r="18" spans="1:13" ht="40.5" customHeight="1" x14ac:dyDescent="0.3">
      <c r="A18" s="146"/>
      <c r="B18" s="30">
        <v>4</v>
      </c>
      <c r="C18" s="42" t="s">
        <v>70</v>
      </c>
      <c r="D18" s="31" t="s">
        <v>63</v>
      </c>
      <c r="E18" s="31" t="s">
        <v>72</v>
      </c>
      <c r="F18" s="31" t="s">
        <v>55</v>
      </c>
      <c r="G18" s="31" t="s">
        <v>99</v>
      </c>
      <c r="H18" s="21">
        <v>10</v>
      </c>
      <c r="I18" s="135" t="s">
        <v>16</v>
      </c>
      <c r="J18" s="88">
        <f t="shared" ref="J18:J31" si="3">COUNTIF(C18:G18,"*.*")</f>
        <v>4</v>
      </c>
      <c r="K18" s="89">
        <f t="shared" si="2"/>
        <v>45</v>
      </c>
    </row>
    <row r="19" spans="1:13" ht="38.25" customHeight="1" x14ac:dyDescent="0.3">
      <c r="A19" s="146"/>
      <c r="B19" s="18">
        <v>11</v>
      </c>
      <c r="C19" s="20" t="s">
        <v>82</v>
      </c>
      <c r="D19" s="20" t="s">
        <v>86</v>
      </c>
      <c r="E19" s="20" t="s">
        <v>85</v>
      </c>
      <c r="F19" s="20" t="s">
        <v>57</v>
      </c>
      <c r="G19" s="20" t="s">
        <v>69</v>
      </c>
      <c r="H19" s="21">
        <v>17</v>
      </c>
      <c r="I19" s="135" t="s">
        <v>0</v>
      </c>
      <c r="J19" s="88">
        <f t="shared" si="3"/>
        <v>5</v>
      </c>
      <c r="K19" s="89">
        <f t="shared" si="2"/>
        <v>50</v>
      </c>
    </row>
    <row r="20" spans="1:13" ht="27.75" customHeight="1" x14ac:dyDescent="0.3">
      <c r="A20" s="146"/>
      <c r="B20" s="18">
        <v>18</v>
      </c>
      <c r="C20" s="20" t="s">
        <v>58</v>
      </c>
      <c r="D20" s="20" t="s">
        <v>83</v>
      </c>
      <c r="E20" s="20" t="s">
        <v>68</v>
      </c>
      <c r="F20" s="20" t="s">
        <v>96</v>
      </c>
      <c r="G20" s="20" t="s">
        <v>94</v>
      </c>
      <c r="H20" s="21">
        <v>24</v>
      </c>
      <c r="I20" s="137" t="s">
        <v>116</v>
      </c>
      <c r="J20" s="88">
        <f t="shared" si="3"/>
        <v>5</v>
      </c>
      <c r="K20" s="89">
        <f t="shared" si="2"/>
        <v>55</v>
      </c>
    </row>
    <row r="21" spans="1:13" ht="26.25" customHeight="1" x14ac:dyDescent="0.3">
      <c r="A21" s="147"/>
      <c r="B21" s="43">
        <v>25</v>
      </c>
      <c r="C21" s="35" t="s">
        <v>78</v>
      </c>
      <c r="D21" s="44" t="s">
        <v>71</v>
      </c>
      <c r="E21" s="44" t="s">
        <v>59</v>
      </c>
      <c r="F21" s="44" t="s">
        <v>81</v>
      </c>
      <c r="G21" s="35" t="s">
        <v>93</v>
      </c>
      <c r="H21" s="45">
        <v>31</v>
      </c>
      <c r="I21" s="136" t="s">
        <v>112</v>
      </c>
      <c r="J21" s="93">
        <f t="shared" si="3"/>
        <v>5</v>
      </c>
      <c r="K21" s="94">
        <f t="shared" si="2"/>
        <v>60</v>
      </c>
      <c r="L21" s="83">
        <f>K21-K17</f>
        <v>19</v>
      </c>
    </row>
    <row r="22" spans="1:13" ht="37.5" customHeight="1" x14ac:dyDescent="0.3">
      <c r="A22" s="146">
        <v>6</v>
      </c>
      <c r="B22" s="12">
        <v>1</v>
      </c>
      <c r="C22" s="29" t="s">
        <v>88</v>
      </c>
      <c r="D22" s="16" t="s">
        <v>54</v>
      </c>
      <c r="E22" s="16" t="s">
        <v>42</v>
      </c>
      <c r="F22" s="16" t="s">
        <v>61</v>
      </c>
      <c r="G22" s="16" t="s">
        <v>63</v>
      </c>
      <c r="H22" s="17">
        <v>7</v>
      </c>
      <c r="I22" s="134" t="s">
        <v>11</v>
      </c>
      <c r="J22" s="85">
        <f t="shared" si="3"/>
        <v>4</v>
      </c>
      <c r="K22" s="77">
        <f t="shared" si="2"/>
        <v>64</v>
      </c>
    </row>
    <row r="23" spans="1:13" ht="26.25" customHeight="1" x14ac:dyDescent="0.3">
      <c r="A23" s="146"/>
      <c r="B23" s="18">
        <v>8</v>
      </c>
      <c r="C23" s="46" t="s">
        <v>99</v>
      </c>
      <c r="D23" s="46" t="s">
        <v>80</v>
      </c>
      <c r="E23" s="46" t="s">
        <v>73</v>
      </c>
      <c r="F23" s="46" t="s">
        <v>82</v>
      </c>
      <c r="G23" s="46" t="s">
        <v>86</v>
      </c>
      <c r="H23" s="21">
        <v>14</v>
      </c>
      <c r="I23" s="135" t="s">
        <v>28</v>
      </c>
      <c r="J23" s="88">
        <f t="shared" si="3"/>
        <v>5</v>
      </c>
      <c r="K23" s="79">
        <f t="shared" si="2"/>
        <v>69</v>
      </c>
    </row>
    <row r="24" spans="1:13" ht="24.75" customHeight="1" x14ac:dyDescent="0.2">
      <c r="A24" s="146"/>
      <c r="B24" s="18">
        <v>15</v>
      </c>
      <c r="C24" s="20" t="s">
        <v>69</v>
      </c>
      <c r="D24" s="20" t="s">
        <v>84</v>
      </c>
      <c r="E24" s="47" t="s">
        <v>62</v>
      </c>
      <c r="F24" s="20" t="s">
        <v>58</v>
      </c>
      <c r="G24" s="20" t="s">
        <v>83</v>
      </c>
      <c r="H24" s="21">
        <v>21</v>
      </c>
      <c r="I24" s="138" t="s">
        <v>18</v>
      </c>
      <c r="J24" s="88">
        <f t="shared" si="3"/>
        <v>5</v>
      </c>
      <c r="K24" s="79">
        <f t="shared" si="2"/>
        <v>74</v>
      </c>
    </row>
    <row r="25" spans="1:13" ht="26.25" customHeight="1" x14ac:dyDescent="0.3">
      <c r="A25" s="146"/>
      <c r="B25" s="22">
        <v>22</v>
      </c>
      <c r="C25" s="48" t="s">
        <v>94</v>
      </c>
      <c r="D25" s="34" t="s">
        <v>79</v>
      </c>
      <c r="E25" s="34" t="s">
        <v>67</v>
      </c>
      <c r="F25" s="34" t="s">
        <v>78</v>
      </c>
      <c r="G25" s="20" t="s">
        <v>71</v>
      </c>
      <c r="H25" s="24">
        <v>28</v>
      </c>
      <c r="I25" s="139" t="s">
        <v>118</v>
      </c>
      <c r="J25" s="88">
        <f t="shared" si="3"/>
        <v>5</v>
      </c>
      <c r="K25" s="79">
        <f t="shared" si="2"/>
        <v>79</v>
      </c>
      <c r="M25" s="91"/>
    </row>
    <row r="26" spans="1:13" ht="26.25" customHeight="1" x14ac:dyDescent="0.3">
      <c r="A26" s="147"/>
      <c r="B26" s="25">
        <v>29</v>
      </c>
      <c r="C26" s="26" t="s">
        <v>93</v>
      </c>
      <c r="D26" s="49"/>
      <c r="E26" s="49"/>
      <c r="F26" s="49"/>
      <c r="G26" s="35"/>
      <c r="H26" s="27"/>
      <c r="I26" s="136" t="s">
        <v>100</v>
      </c>
      <c r="J26" s="93">
        <f t="shared" si="3"/>
        <v>1</v>
      </c>
      <c r="K26" s="82">
        <f t="shared" si="2"/>
        <v>80</v>
      </c>
      <c r="L26" s="83">
        <f>K26-K21</f>
        <v>20</v>
      </c>
    </row>
    <row r="27" spans="1:13" ht="39" customHeight="1" x14ac:dyDescent="0.3">
      <c r="A27" s="149">
        <v>7</v>
      </c>
      <c r="B27" s="12"/>
      <c r="C27" s="16"/>
      <c r="D27" s="16" t="s">
        <v>76</v>
      </c>
      <c r="E27" s="16" t="s">
        <v>77</v>
      </c>
      <c r="F27" s="16" t="s">
        <v>54</v>
      </c>
      <c r="G27" s="16" t="s">
        <v>42</v>
      </c>
      <c r="H27" s="17">
        <v>5</v>
      </c>
      <c r="I27" s="134" t="s">
        <v>1</v>
      </c>
      <c r="J27" s="85">
        <f t="shared" si="3"/>
        <v>4</v>
      </c>
      <c r="K27" s="77">
        <f t="shared" si="2"/>
        <v>84</v>
      </c>
    </row>
    <row r="28" spans="1:13" ht="26.25" customHeight="1" x14ac:dyDescent="0.3">
      <c r="A28" s="150"/>
      <c r="B28" s="18">
        <v>6</v>
      </c>
      <c r="C28" s="20" t="s">
        <v>72</v>
      </c>
      <c r="D28" s="20" t="s">
        <v>55</v>
      </c>
      <c r="E28" s="20" t="s">
        <v>99</v>
      </c>
      <c r="F28" s="20" t="s">
        <v>80</v>
      </c>
      <c r="G28" s="19" t="s">
        <v>73</v>
      </c>
      <c r="H28" s="21">
        <v>12</v>
      </c>
      <c r="I28" s="135" t="s">
        <v>27</v>
      </c>
      <c r="J28" s="88">
        <f t="shared" si="3"/>
        <v>5</v>
      </c>
      <c r="K28" s="79">
        <f t="shared" si="2"/>
        <v>89</v>
      </c>
      <c r="L28" s="99">
        <f>SUM(J27:J28)</f>
        <v>9</v>
      </c>
    </row>
    <row r="29" spans="1:13" ht="24.75" customHeight="1" x14ac:dyDescent="0.3">
      <c r="A29" s="150"/>
      <c r="B29" s="18">
        <v>13</v>
      </c>
      <c r="C29" s="50" t="s">
        <v>95</v>
      </c>
      <c r="D29" s="50" t="s">
        <v>64</v>
      </c>
      <c r="E29" s="50" t="s">
        <v>98</v>
      </c>
      <c r="F29" s="50" t="s">
        <v>89</v>
      </c>
      <c r="G29" s="50" t="s">
        <v>74</v>
      </c>
      <c r="H29" s="21">
        <v>19</v>
      </c>
      <c r="I29" s="140"/>
      <c r="J29" s="88">
        <f t="shared" si="3"/>
        <v>0</v>
      </c>
      <c r="K29" s="79">
        <f t="shared" si="2"/>
        <v>89</v>
      </c>
      <c r="L29" s="100"/>
    </row>
    <row r="30" spans="1:13" ht="24.75" customHeight="1" x14ac:dyDescent="0.3">
      <c r="A30" s="150"/>
      <c r="B30" s="18">
        <v>20</v>
      </c>
      <c r="C30" s="50" t="s">
        <v>92</v>
      </c>
      <c r="D30" s="50" t="s">
        <v>87</v>
      </c>
      <c r="E30" s="50" t="s">
        <v>91</v>
      </c>
      <c r="F30" s="50" t="s">
        <v>66</v>
      </c>
      <c r="G30" s="50" t="s">
        <v>65</v>
      </c>
      <c r="H30" s="21">
        <v>26</v>
      </c>
      <c r="I30" s="141"/>
      <c r="J30" s="88">
        <f t="shared" si="3"/>
        <v>0</v>
      </c>
      <c r="K30" s="79">
        <f t="shared" si="2"/>
        <v>89</v>
      </c>
    </row>
    <row r="31" spans="1:13" ht="24.75" customHeight="1" x14ac:dyDescent="0.3">
      <c r="A31" s="150"/>
      <c r="B31" s="25">
        <v>27</v>
      </c>
      <c r="C31" s="51" t="s">
        <v>56</v>
      </c>
      <c r="D31" s="51" t="s">
        <v>48</v>
      </c>
      <c r="E31" s="51" t="s">
        <v>50</v>
      </c>
      <c r="F31" s="51" t="s">
        <v>36</v>
      </c>
      <c r="G31" s="52"/>
      <c r="H31" s="27"/>
      <c r="I31" s="142"/>
      <c r="J31" s="93">
        <f t="shared" si="3"/>
        <v>0</v>
      </c>
      <c r="K31" s="82">
        <f t="shared" si="2"/>
        <v>89</v>
      </c>
    </row>
    <row r="32" spans="1:13" ht="27.75" customHeight="1" x14ac:dyDescent="0.3">
      <c r="A32" s="53" t="s">
        <v>110</v>
      </c>
      <c r="B32" s="54">
        <f>COUNTIF(B6:B31,"*。*")</f>
        <v>0</v>
      </c>
      <c r="C32" s="55">
        <f>COUNTIF(C6:C31,"*.*")</f>
        <v>17</v>
      </c>
      <c r="D32" s="55">
        <f>COUNTIF(D6:D31,"*.*")</f>
        <v>19</v>
      </c>
      <c r="E32" s="55">
        <f>COUNTIF(E6:E31,"*.*")</f>
        <v>19</v>
      </c>
      <c r="F32" s="55">
        <f>COUNTIF(F6:F31,"*.*")</f>
        <v>17</v>
      </c>
      <c r="G32" s="55">
        <f>COUNTIF(G6:G31,"*.*")</f>
        <v>17</v>
      </c>
      <c r="H32" s="56">
        <f>COUNTIF(H6:H31,"*。*")</f>
        <v>0</v>
      </c>
      <c r="I32" s="101"/>
      <c r="J32" s="102" t="s">
        <v>24</v>
      </c>
      <c r="K32" s="103">
        <f>K31</f>
        <v>89</v>
      </c>
    </row>
    <row r="33" spans="1:12" ht="25.35" customHeight="1" x14ac:dyDescent="0.3">
      <c r="A33" s="57"/>
      <c r="B33" s="58"/>
      <c r="C33" s="58"/>
      <c r="D33" s="58"/>
      <c r="E33" s="58"/>
      <c r="F33" s="58"/>
      <c r="G33" s="58"/>
      <c r="H33" s="58"/>
      <c r="I33" s="104"/>
      <c r="J33" s="105"/>
      <c r="K33" s="105"/>
    </row>
    <row r="34" spans="1:12" ht="25.35" customHeight="1" x14ac:dyDescent="0.3">
      <c r="A34" s="145" t="s">
        <v>120</v>
      </c>
      <c r="B34" s="145"/>
      <c r="C34" s="145"/>
      <c r="D34" s="145"/>
      <c r="E34" s="145"/>
      <c r="F34" s="145"/>
      <c r="G34" s="145"/>
      <c r="H34" s="145"/>
      <c r="I34" s="145"/>
      <c r="J34" s="145"/>
      <c r="K34" s="145"/>
    </row>
    <row r="35" spans="1:12" ht="8.85" customHeight="1" x14ac:dyDescent="0.3">
      <c r="A35" s="57"/>
      <c r="B35" s="57"/>
      <c r="C35" s="57"/>
      <c r="D35" s="57"/>
      <c r="E35" s="57"/>
      <c r="F35" s="57"/>
      <c r="G35" s="57"/>
      <c r="H35" s="57"/>
      <c r="I35" s="57"/>
      <c r="J35" s="105"/>
      <c r="K35" s="105"/>
    </row>
    <row r="36" spans="1:12" ht="28.5" customHeight="1" x14ac:dyDescent="0.3">
      <c r="A36" s="28" t="s">
        <v>75</v>
      </c>
      <c r="B36" s="59" t="s">
        <v>44</v>
      </c>
      <c r="C36" s="60" t="s">
        <v>75</v>
      </c>
      <c r="D36" s="60" t="s">
        <v>47</v>
      </c>
      <c r="E36" s="60" t="s">
        <v>43</v>
      </c>
      <c r="F36" s="60" t="s">
        <v>52</v>
      </c>
      <c r="G36" s="60" t="s">
        <v>45</v>
      </c>
      <c r="H36" s="61" t="s">
        <v>53</v>
      </c>
      <c r="I36" s="106" t="s">
        <v>106</v>
      </c>
      <c r="J36" s="107" t="s">
        <v>103</v>
      </c>
      <c r="K36" s="108" t="s">
        <v>108</v>
      </c>
    </row>
    <row r="37" spans="1:12" ht="22.5" customHeight="1" x14ac:dyDescent="0.3">
      <c r="A37" s="148">
        <v>8</v>
      </c>
      <c r="B37" s="12"/>
      <c r="C37" s="62"/>
      <c r="D37" s="62"/>
      <c r="E37" s="62"/>
      <c r="F37" s="63"/>
      <c r="G37" s="63" t="s">
        <v>40</v>
      </c>
      <c r="H37" s="17">
        <v>2</v>
      </c>
      <c r="I37" s="109"/>
      <c r="J37" s="76">
        <f t="shared" ref="J37:J72" si="4">COUNTIF(C37:G37,"*.*")</f>
        <v>0</v>
      </c>
      <c r="K37" s="77">
        <v>0</v>
      </c>
    </row>
    <row r="38" spans="1:12" ht="22.5" customHeight="1" x14ac:dyDescent="0.3">
      <c r="A38" s="146"/>
      <c r="B38" s="18">
        <v>3</v>
      </c>
      <c r="C38" s="50" t="s">
        <v>60</v>
      </c>
      <c r="D38" s="50" t="s">
        <v>70</v>
      </c>
      <c r="E38" s="50" t="s">
        <v>49</v>
      </c>
      <c r="F38" s="50" t="s">
        <v>37</v>
      </c>
      <c r="G38" s="50" t="s">
        <v>31</v>
      </c>
      <c r="H38" s="21">
        <v>9</v>
      </c>
      <c r="I38" s="110"/>
      <c r="J38" s="78">
        <f t="shared" si="4"/>
        <v>0</v>
      </c>
      <c r="K38" s="79">
        <f t="shared" ref="K38:K72" si="5">K37+J38</f>
        <v>0</v>
      </c>
    </row>
    <row r="39" spans="1:12" ht="22.5" customHeight="1" x14ac:dyDescent="0.3">
      <c r="A39" s="146"/>
      <c r="B39" s="18">
        <v>10</v>
      </c>
      <c r="C39" s="50" t="s">
        <v>32</v>
      </c>
      <c r="D39" s="50" t="s">
        <v>39</v>
      </c>
      <c r="E39" s="50" t="s">
        <v>34</v>
      </c>
      <c r="F39" s="50" t="s">
        <v>95</v>
      </c>
      <c r="G39" s="50" t="s">
        <v>64</v>
      </c>
      <c r="H39" s="21">
        <v>16</v>
      </c>
      <c r="I39" s="80"/>
      <c r="J39" s="78">
        <f t="shared" si="4"/>
        <v>0</v>
      </c>
      <c r="K39" s="79">
        <f t="shared" si="5"/>
        <v>0</v>
      </c>
    </row>
    <row r="40" spans="1:12" ht="22.5" customHeight="1" x14ac:dyDescent="0.3">
      <c r="A40" s="146"/>
      <c r="B40" s="18">
        <v>17</v>
      </c>
      <c r="C40" s="50" t="s">
        <v>74</v>
      </c>
      <c r="D40" s="50" t="s">
        <v>30</v>
      </c>
      <c r="E40" s="50" t="s">
        <v>38</v>
      </c>
      <c r="F40" s="19" t="s">
        <v>68</v>
      </c>
      <c r="G40" s="20" t="s">
        <v>96</v>
      </c>
      <c r="H40" s="21">
        <v>23</v>
      </c>
      <c r="I40" s="111" t="s">
        <v>3</v>
      </c>
      <c r="J40" s="78">
        <f t="shared" si="4"/>
        <v>2</v>
      </c>
      <c r="K40" s="79">
        <f t="shared" si="5"/>
        <v>2</v>
      </c>
    </row>
    <row r="41" spans="1:12" ht="22.5" customHeight="1" x14ac:dyDescent="0.3">
      <c r="A41" s="146"/>
      <c r="B41" s="22">
        <v>24</v>
      </c>
      <c r="C41" s="23" t="s">
        <v>67</v>
      </c>
      <c r="D41" s="23" t="s">
        <v>78</v>
      </c>
      <c r="E41" s="23" t="s">
        <v>71</v>
      </c>
      <c r="F41" s="23" t="s">
        <v>59</v>
      </c>
      <c r="G41" s="23" t="s">
        <v>81</v>
      </c>
      <c r="H41" s="24">
        <v>30</v>
      </c>
      <c r="I41" s="80" t="s">
        <v>4</v>
      </c>
      <c r="J41" s="78">
        <f t="shared" si="4"/>
        <v>5</v>
      </c>
      <c r="K41" s="79">
        <v>7</v>
      </c>
    </row>
    <row r="42" spans="1:12" ht="22.5" customHeight="1" x14ac:dyDescent="0.3">
      <c r="A42" s="146"/>
      <c r="B42" s="25">
        <v>31</v>
      </c>
      <c r="C42" s="26"/>
      <c r="D42" s="26"/>
      <c r="E42" s="26"/>
      <c r="F42" s="26"/>
      <c r="G42" s="26"/>
      <c r="H42" s="27"/>
      <c r="I42" s="80"/>
      <c r="J42" s="78">
        <f t="shared" si="4"/>
        <v>0</v>
      </c>
      <c r="K42" s="82">
        <v>7</v>
      </c>
      <c r="L42" s="83">
        <f>K42</f>
        <v>7</v>
      </c>
    </row>
    <row r="43" spans="1:12" ht="21.75" customHeight="1" x14ac:dyDescent="0.3">
      <c r="A43" s="148">
        <v>9</v>
      </c>
      <c r="B43" s="12"/>
      <c r="C43" s="16" t="s">
        <v>76</v>
      </c>
      <c r="D43" s="16" t="s">
        <v>77</v>
      </c>
      <c r="E43" s="16" t="s">
        <v>54</v>
      </c>
      <c r="F43" s="16" t="s">
        <v>42</v>
      </c>
      <c r="G43" s="16" t="s">
        <v>61</v>
      </c>
      <c r="H43" s="17">
        <v>6</v>
      </c>
      <c r="I43" s="84" t="s">
        <v>17</v>
      </c>
      <c r="J43" s="85">
        <f t="shared" si="4"/>
        <v>5</v>
      </c>
      <c r="K43" s="86">
        <f t="shared" si="5"/>
        <v>12</v>
      </c>
    </row>
    <row r="44" spans="1:12" ht="21.75" customHeight="1" x14ac:dyDescent="0.3">
      <c r="A44" s="146"/>
      <c r="B44" s="18">
        <v>7</v>
      </c>
      <c r="C44" s="20" t="s">
        <v>55</v>
      </c>
      <c r="D44" s="20" t="s">
        <v>99</v>
      </c>
      <c r="E44" s="20" t="s">
        <v>80</v>
      </c>
      <c r="F44" s="20" t="s">
        <v>73</v>
      </c>
      <c r="G44" s="20" t="s">
        <v>82</v>
      </c>
      <c r="H44" s="21">
        <v>13</v>
      </c>
      <c r="I44" s="87" t="s">
        <v>14</v>
      </c>
      <c r="J44" s="88">
        <f t="shared" si="4"/>
        <v>5</v>
      </c>
      <c r="K44" s="89">
        <f t="shared" si="5"/>
        <v>17</v>
      </c>
    </row>
    <row r="45" spans="1:12" ht="21.75" customHeight="1" x14ac:dyDescent="0.3">
      <c r="A45" s="146"/>
      <c r="B45" s="18">
        <v>14</v>
      </c>
      <c r="C45" s="46" t="s">
        <v>57</v>
      </c>
      <c r="D45" s="46" t="s">
        <v>69</v>
      </c>
      <c r="E45" s="46" t="s">
        <v>84</v>
      </c>
      <c r="F45" s="20" t="s">
        <v>62</v>
      </c>
      <c r="G45" s="20" t="s">
        <v>58</v>
      </c>
      <c r="H45" s="21">
        <v>20</v>
      </c>
      <c r="I45" s="87" t="s">
        <v>126</v>
      </c>
      <c r="J45" s="88">
        <f t="shared" si="4"/>
        <v>5</v>
      </c>
      <c r="K45" s="89">
        <f t="shared" si="5"/>
        <v>22</v>
      </c>
    </row>
    <row r="46" spans="1:12" ht="21.75" customHeight="1" x14ac:dyDescent="0.3">
      <c r="A46" s="146"/>
      <c r="B46" s="18">
        <v>21</v>
      </c>
      <c r="C46" s="46" t="s">
        <v>96</v>
      </c>
      <c r="D46" s="46" t="s">
        <v>94</v>
      </c>
      <c r="E46" s="46" t="s">
        <v>79</v>
      </c>
      <c r="F46" s="46" t="s">
        <v>67</v>
      </c>
      <c r="G46" s="46" t="s">
        <v>78</v>
      </c>
      <c r="H46" s="21">
        <v>27</v>
      </c>
      <c r="I46" s="87" t="s">
        <v>127</v>
      </c>
      <c r="J46" s="88">
        <f t="shared" si="4"/>
        <v>5</v>
      </c>
      <c r="K46" s="89">
        <f t="shared" si="5"/>
        <v>27</v>
      </c>
    </row>
    <row r="47" spans="1:12" ht="22.5" customHeight="1" x14ac:dyDescent="0.3">
      <c r="A47" s="147"/>
      <c r="B47" s="25">
        <v>28</v>
      </c>
      <c r="C47" s="64" t="s">
        <v>81</v>
      </c>
      <c r="D47" s="64" t="s">
        <v>93</v>
      </c>
      <c r="E47" s="37"/>
      <c r="F47" s="37"/>
      <c r="G47" s="37"/>
      <c r="H47" s="27"/>
      <c r="I47" s="92" t="s">
        <v>26</v>
      </c>
      <c r="J47" s="93">
        <v>1</v>
      </c>
      <c r="K47" s="94">
        <f t="shared" si="5"/>
        <v>28</v>
      </c>
      <c r="L47" s="83">
        <f>K47-K42</f>
        <v>21</v>
      </c>
    </row>
    <row r="48" spans="1:12" ht="22.5" customHeight="1" x14ac:dyDescent="0.3">
      <c r="A48" s="148">
        <v>10</v>
      </c>
      <c r="B48" s="12"/>
      <c r="C48" s="65"/>
      <c r="D48" s="65"/>
      <c r="E48" s="40">
        <v>1</v>
      </c>
      <c r="F48" s="40">
        <v>2</v>
      </c>
      <c r="G48" s="40">
        <v>3</v>
      </c>
      <c r="H48" s="17">
        <v>4</v>
      </c>
      <c r="I48" s="84" t="s">
        <v>23</v>
      </c>
      <c r="J48" s="85">
        <f t="shared" si="4"/>
        <v>0</v>
      </c>
      <c r="K48" s="86">
        <f t="shared" si="5"/>
        <v>28</v>
      </c>
    </row>
    <row r="49" spans="1:13" ht="22.5" customHeight="1" x14ac:dyDescent="0.3">
      <c r="A49" s="146"/>
      <c r="B49" s="18">
        <v>5</v>
      </c>
      <c r="C49" s="66">
        <v>6</v>
      </c>
      <c r="D49" s="67" t="s">
        <v>37</v>
      </c>
      <c r="E49" s="67" t="s">
        <v>31</v>
      </c>
      <c r="F49" s="20" t="s">
        <v>99</v>
      </c>
      <c r="G49" s="46" t="s">
        <v>80</v>
      </c>
      <c r="H49" s="21">
        <v>11</v>
      </c>
      <c r="I49" s="87" t="s">
        <v>111</v>
      </c>
      <c r="J49" s="88">
        <f t="shared" si="4"/>
        <v>2</v>
      </c>
      <c r="K49" s="89">
        <f t="shared" si="5"/>
        <v>30</v>
      </c>
      <c r="M49" s="112"/>
    </row>
    <row r="50" spans="1:13" ht="22.5" customHeight="1" x14ac:dyDescent="0.3">
      <c r="A50" s="146"/>
      <c r="B50" s="18">
        <v>12</v>
      </c>
      <c r="C50" s="20" t="s">
        <v>86</v>
      </c>
      <c r="D50" s="20" t="s">
        <v>85</v>
      </c>
      <c r="E50" s="20" t="s">
        <v>57</v>
      </c>
      <c r="F50" s="20" t="s">
        <v>69</v>
      </c>
      <c r="G50" s="20" t="s">
        <v>84</v>
      </c>
      <c r="H50" s="21">
        <v>18</v>
      </c>
      <c r="I50" s="87" t="s">
        <v>13</v>
      </c>
      <c r="J50" s="88">
        <f t="shared" si="4"/>
        <v>5</v>
      </c>
      <c r="K50" s="89">
        <f t="shared" si="5"/>
        <v>35</v>
      </c>
    </row>
    <row r="51" spans="1:13" ht="22.5" customHeight="1" x14ac:dyDescent="0.3">
      <c r="A51" s="146"/>
      <c r="B51" s="18">
        <v>19</v>
      </c>
      <c r="C51" s="20" t="s">
        <v>83</v>
      </c>
      <c r="D51" s="20" t="s">
        <v>68</v>
      </c>
      <c r="E51" s="34" t="s">
        <v>96</v>
      </c>
      <c r="F51" s="34" t="s">
        <v>94</v>
      </c>
      <c r="G51" s="34" t="s">
        <v>79</v>
      </c>
      <c r="H51" s="21">
        <v>25</v>
      </c>
      <c r="I51" s="87" t="s">
        <v>123</v>
      </c>
      <c r="J51" s="88">
        <f t="shared" si="4"/>
        <v>5</v>
      </c>
      <c r="K51" s="89">
        <f t="shared" si="5"/>
        <v>40</v>
      </c>
    </row>
    <row r="52" spans="1:13" ht="22.5" customHeight="1" x14ac:dyDescent="0.3">
      <c r="A52" s="146"/>
      <c r="B52" s="25">
        <v>26</v>
      </c>
      <c r="C52" s="26" t="s">
        <v>71</v>
      </c>
      <c r="D52" s="64" t="s">
        <v>59</v>
      </c>
      <c r="E52" s="64" t="s">
        <v>81</v>
      </c>
      <c r="F52" s="64" t="s">
        <v>93</v>
      </c>
      <c r="G52" s="26" t="s">
        <v>90</v>
      </c>
      <c r="H52" s="27"/>
      <c r="I52" s="92" t="s">
        <v>119</v>
      </c>
      <c r="J52" s="93">
        <f t="shared" si="4"/>
        <v>5</v>
      </c>
      <c r="K52" s="89">
        <f t="shared" si="5"/>
        <v>45</v>
      </c>
      <c r="L52" s="83">
        <f>K52-K48</f>
        <v>17</v>
      </c>
    </row>
    <row r="53" spans="1:13" ht="22.5" customHeight="1" x14ac:dyDescent="0.3">
      <c r="A53" s="148">
        <v>11</v>
      </c>
      <c r="B53" s="12"/>
      <c r="C53" s="68"/>
      <c r="D53" s="68"/>
      <c r="E53" s="68"/>
      <c r="F53" s="68"/>
      <c r="G53" s="16"/>
      <c r="H53" s="17">
        <v>1</v>
      </c>
      <c r="I53" s="84"/>
      <c r="J53" s="85">
        <f t="shared" si="4"/>
        <v>0</v>
      </c>
      <c r="K53" s="86">
        <f t="shared" si="5"/>
        <v>45</v>
      </c>
    </row>
    <row r="54" spans="1:13" ht="22.5" customHeight="1" x14ac:dyDescent="0.3">
      <c r="A54" s="146"/>
      <c r="B54" s="18">
        <v>2</v>
      </c>
      <c r="C54" s="20" t="s">
        <v>54</v>
      </c>
      <c r="D54" s="20" t="s">
        <v>42</v>
      </c>
      <c r="E54" s="20" t="s">
        <v>61</v>
      </c>
      <c r="F54" s="20" t="s">
        <v>63</v>
      </c>
      <c r="G54" s="20" t="s">
        <v>72</v>
      </c>
      <c r="H54" s="21">
        <v>8</v>
      </c>
      <c r="I54" s="87" t="s">
        <v>9</v>
      </c>
      <c r="J54" s="88">
        <v>5</v>
      </c>
      <c r="K54" s="89">
        <f t="shared" si="5"/>
        <v>50</v>
      </c>
    </row>
    <row r="55" spans="1:13" ht="22.5" customHeight="1" x14ac:dyDescent="0.3">
      <c r="A55" s="146"/>
      <c r="B55" s="18">
        <v>9</v>
      </c>
      <c r="C55" s="20" t="s">
        <v>80</v>
      </c>
      <c r="D55" s="20" t="s">
        <v>73</v>
      </c>
      <c r="E55" s="20" t="s">
        <v>82</v>
      </c>
      <c r="F55" s="20" t="s">
        <v>86</v>
      </c>
      <c r="G55" s="46" t="s">
        <v>85</v>
      </c>
      <c r="H55" s="21">
        <v>15</v>
      </c>
      <c r="I55" s="87" t="s">
        <v>5</v>
      </c>
      <c r="J55" s="88">
        <v>5</v>
      </c>
      <c r="K55" s="89">
        <f t="shared" si="5"/>
        <v>55</v>
      </c>
    </row>
    <row r="56" spans="1:13" ht="22.5" customHeight="1" x14ac:dyDescent="0.3">
      <c r="A56" s="146"/>
      <c r="B56" s="18">
        <v>16</v>
      </c>
      <c r="C56" s="20" t="s">
        <v>84</v>
      </c>
      <c r="D56" s="20" t="s">
        <v>62</v>
      </c>
      <c r="E56" s="20" t="s">
        <v>58</v>
      </c>
      <c r="F56" s="20" t="s">
        <v>83</v>
      </c>
      <c r="G56" s="20" t="s">
        <v>68</v>
      </c>
      <c r="H56" s="21">
        <v>22</v>
      </c>
      <c r="I56" s="87" t="s">
        <v>29</v>
      </c>
      <c r="J56" s="113">
        <v>5</v>
      </c>
      <c r="K56" s="89">
        <f t="shared" si="5"/>
        <v>60</v>
      </c>
    </row>
    <row r="57" spans="1:13" ht="22.5" customHeight="1" x14ac:dyDescent="0.3">
      <c r="A57" s="146"/>
      <c r="B57" s="18">
        <v>23</v>
      </c>
      <c r="C57" s="20" t="s">
        <v>79</v>
      </c>
      <c r="D57" s="20" t="s">
        <v>67</v>
      </c>
      <c r="E57" s="20" t="s">
        <v>78</v>
      </c>
      <c r="F57" s="20" t="s">
        <v>71</v>
      </c>
      <c r="G57" s="46" t="s">
        <v>59</v>
      </c>
      <c r="H57" s="21">
        <v>29</v>
      </c>
      <c r="I57" s="87" t="s">
        <v>10</v>
      </c>
      <c r="J57" s="88">
        <v>5</v>
      </c>
      <c r="K57" s="89">
        <v>65</v>
      </c>
    </row>
    <row r="58" spans="1:13" ht="22.5" customHeight="1" x14ac:dyDescent="0.3">
      <c r="A58" s="147"/>
      <c r="B58" s="43">
        <v>30</v>
      </c>
      <c r="C58" s="35"/>
      <c r="D58" s="35"/>
      <c r="E58" s="35"/>
      <c r="F58" s="35"/>
      <c r="G58" s="33"/>
      <c r="H58" s="45"/>
      <c r="I58" s="114"/>
      <c r="J58" s="115">
        <v>0</v>
      </c>
      <c r="K58" s="116">
        <v>65</v>
      </c>
      <c r="L58" s="117">
        <v>20</v>
      </c>
    </row>
    <row r="59" spans="1:13" ht="22.5" customHeight="1" x14ac:dyDescent="0.3">
      <c r="A59" s="151">
        <v>12</v>
      </c>
      <c r="B59" s="12"/>
      <c r="C59" s="16" t="s">
        <v>76</v>
      </c>
      <c r="D59" s="16" t="s">
        <v>77</v>
      </c>
      <c r="E59" s="16" t="s">
        <v>54</v>
      </c>
      <c r="F59" s="16" t="s">
        <v>42</v>
      </c>
      <c r="G59" s="16" t="s">
        <v>61</v>
      </c>
      <c r="H59" s="17">
        <v>6</v>
      </c>
      <c r="I59" s="84" t="s">
        <v>122</v>
      </c>
      <c r="J59" s="85">
        <f t="shared" si="4"/>
        <v>5</v>
      </c>
      <c r="K59" s="86">
        <f t="shared" si="5"/>
        <v>70</v>
      </c>
      <c r="L59" s="14"/>
    </row>
    <row r="60" spans="1:13" ht="22.5" customHeight="1" x14ac:dyDescent="0.3">
      <c r="A60" s="152"/>
      <c r="B60" s="18">
        <v>7</v>
      </c>
      <c r="C60" s="20" t="s">
        <v>55</v>
      </c>
      <c r="D60" s="20" t="s">
        <v>99</v>
      </c>
      <c r="E60" s="20" t="s">
        <v>80</v>
      </c>
      <c r="F60" s="20" t="s">
        <v>73</v>
      </c>
      <c r="G60" s="20" t="s">
        <v>82</v>
      </c>
      <c r="H60" s="21">
        <v>13</v>
      </c>
      <c r="I60" s="87" t="s">
        <v>113</v>
      </c>
      <c r="J60" s="88">
        <f t="shared" si="4"/>
        <v>5</v>
      </c>
      <c r="K60" s="118">
        <f t="shared" si="5"/>
        <v>75</v>
      </c>
      <c r="L60" s="90"/>
    </row>
    <row r="61" spans="1:13" ht="22.5" customHeight="1" x14ac:dyDescent="0.3">
      <c r="A61" s="152"/>
      <c r="B61" s="18">
        <v>14</v>
      </c>
      <c r="C61" s="20" t="s">
        <v>57</v>
      </c>
      <c r="D61" s="20" t="s">
        <v>69</v>
      </c>
      <c r="E61" s="69" t="s">
        <v>84</v>
      </c>
      <c r="F61" s="69" t="s">
        <v>62</v>
      </c>
      <c r="G61" s="69" t="s">
        <v>58</v>
      </c>
      <c r="H61" s="21">
        <v>20</v>
      </c>
      <c r="I61" s="143" t="s">
        <v>115</v>
      </c>
      <c r="J61" s="88">
        <f t="shared" si="4"/>
        <v>5</v>
      </c>
      <c r="K61" s="89">
        <f t="shared" si="5"/>
        <v>80</v>
      </c>
      <c r="L61" s="90"/>
    </row>
    <row r="62" spans="1:13" ht="22.5" customHeight="1" x14ac:dyDescent="0.3">
      <c r="A62" s="152"/>
      <c r="B62" s="22">
        <v>21</v>
      </c>
      <c r="C62" s="23" t="s">
        <v>96</v>
      </c>
      <c r="D62" s="46" t="s">
        <v>94</v>
      </c>
      <c r="E62" s="46" t="s">
        <v>79</v>
      </c>
      <c r="F62" s="46" t="s">
        <v>67</v>
      </c>
      <c r="G62" s="46" t="s">
        <v>78</v>
      </c>
      <c r="H62" s="24">
        <v>27</v>
      </c>
      <c r="I62" s="98" t="s">
        <v>121</v>
      </c>
      <c r="J62" s="119">
        <f t="shared" si="4"/>
        <v>5</v>
      </c>
      <c r="K62" s="118">
        <f t="shared" si="5"/>
        <v>85</v>
      </c>
      <c r="L62" s="90"/>
      <c r="M62" s="91"/>
    </row>
    <row r="63" spans="1:13" ht="22.5" customHeight="1" x14ac:dyDescent="0.3">
      <c r="A63" s="153"/>
      <c r="B63" s="25">
        <v>28</v>
      </c>
      <c r="C63" s="26" t="s">
        <v>81</v>
      </c>
      <c r="D63" s="26" t="s">
        <v>93</v>
      </c>
      <c r="E63" s="26" t="s">
        <v>90</v>
      </c>
      <c r="F63" s="37"/>
      <c r="G63" s="37"/>
      <c r="H63" s="27"/>
      <c r="I63" s="92" t="s">
        <v>12</v>
      </c>
      <c r="J63" s="93">
        <f t="shared" si="4"/>
        <v>3</v>
      </c>
      <c r="K63" s="94">
        <f t="shared" si="5"/>
        <v>88</v>
      </c>
      <c r="L63" s="95">
        <f>K63-K58</f>
        <v>23</v>
      </c>
    </row>
    <row r="64" spans="1:13" ht="22.5" customHeight="1" x14ac:dyDescent="0.3">
      <c r="A64" s="148">
        <v>1</v>
      </c>
      <c r="B64" s="12"/>
      <c r="C64" s="13"/>
      <c r="D64" s="13"/>
      <c r="E64" s="13"/>
      <c r="F64" s="29" t="s">
        <v>40</v>
      </c>
      <c r="G64" s="15" t="s">
        <v>77</v>
      </c>
      <c r="H64" s="17">
        <v>3</v>
      </c>
      <c r="I64" s="84" t="s">
        <v>125</v>
      </c>
      <c r="J64" s="85">
        <f t="shared" si="4"/>
        <v>1</v>
      </c>
      <c r="K64" s="86">
        <f t="shared" si="5"/>
        <v>89</v>
      </c>
      <c r="L64" s="120"/>
    </row>
    <row r="65" spans="1:12" ht="22.5" customHeight="1" x14ac:dyDescent="0.3">
      <c r="A65" s="146"/>
      <c r="B65" s="18">
        <v>4</v>
      </c>
      <c r="C65" s="46" t="s">
        <v>61</v>
      </c>
      <c r="D65" s="46" t="s">
        <v>63</v>
      </c>
      <c r="E65" s="19" t="s">
        <v>72</v>
      </c>
      <c r="F65" s="50" t="s">
        <v>31</v>
      </c>
      <c r="G65" s="50" t="s">
        <v>33</v>
      </c>
      <c r="H65" s="21">
        <v>10</v>
      </c>
      <c r="I65" s="87" t="s">
        <v>124</v>
      </c>
      <c r="J65" s="88">
        <f t="shared" si="4"/>
        <v>3</v>
      </c>
      <c r="K65" s="89">
        <f t="shared" si="5"/>
        <v>92</v>
      </c>
      <c r="L65" s="95">
        <f>K65-K63</f>
        <v>4</v>
      </c>
    </row>
    <row r="66" spans="1:12" ht="22.5" customHeight="1" x14ac:dyDescent="0.3">
      <c r="A66" s="146"/>
      <c r="B66" s="18">
        <v>11</v>
      </c>
      <c r="C66" s="50" t="s">
        <v>39</v>
      </c>
      <c r="D66" s="50" t="s">
        <v>34</v>
      </c>
      <c r="E66" s="50" t="s">
        <v>95</v>
      </c>
      <c r="F66" s="50" t="s">
        <v>64</v>
      </c>
      <c r="G66" s="50" t="s">
        <v>98</v>
      </c>
      <c r="H66" s="21">
        <v>17</v>
      </c>
      <c r="I66" s="87"/>
      <c r="J66" s="88">
        <f t="shared" si="4"/>
        <v>0</v>
      </c>
      <c r="K66" s="89">
        <f t="shared" si="5"/>
        <v>92</v>
      </c>
    </row>
    <row r="67" spans="1:12" ht="22.5" customHeight="1" x14ac:dyDescent="0.3">
      <c r="A67" s="146"/>
      <c r="B67" s="18">
        <v>18</v>
      </c>
      <c r="C67" s="50" t="s">
        <v>30</v>
      </c>
      <c r="D67" s="50" t="s">
        <v>38</v>
      </c>
      <c r="E67" s="50" t="s">
        <v>92</v>
      </c>
      <c r="F67" s="50" t="s">
        <v>87</v>
      </c>
      <c r="G67" s="50" t="s">
        <v>91</v>
      </c>
      <c r="H67" s="21">
        <v>24</v>
      </c>
      <c r="I67" s="87"/>
      <c r="J67" s="88">
        <f t="shared" si="4"/>
        <v>0</v>
      </c>
      <c r="K67" s="89">
        <f t="shared" si="5"/>
        <v>92</v>
      </c>
      <c r="L67" s="125"/>
    </row>
    <row r="68" spans="1:12" ht="22.5" customHeight="1" x14ac:dyDescent="0.3">
      <c r="A68" s="147"/>
      <c r="B68" s="25">
        <v>25</v>
      </c>
      <c r="C68" s="51" t="s">
        <v>35</v>
      </c>
      <c r="D68" s="51" t="s">
        <v>41</v>
      </c>
      <c r="E68" s="51" t="s">
        <v>56</v>
      </c>
      <c r="F68" s="51" t="s">
        <v>48</v>
      </c>
      <c r="G68" s="51" t="s">
        <v>50</v>
      </c>
      <c r="H68" s="27">
        <v>31</v>
      </c>
      <c r="I68" s="92"/>
      <c r="J68" s="93">
        <f t="shared" si="4"/>
        <v>0</v>
      </c>
      <c r="K68" s="94">
        <f t="shared" si="5"/>
        <v>92</v>
      </c>
    </row>
    <row r="69" spans="1:12" ht="22.5" customHeight="1" x14ac:dyDescent="0.3">
      <c r="A69" s="146">
        <v>2</v>
      </c>
      <c r="B69" s="30">
        <v>1</v>
      </c>
      <c r="C69" s="121" t="s">
        <v>88</v>
      </c>
      <c r="D69" s="121" t="s">
        <v>97</v>
      </c>
      <c r="E69" s="121" t="s">
        <v>60</v>
      </c>
      <c r="F69" s="121" t="s">
        <v>70</v>
      </c>
      <c r="G69" s="121" t="s">
        <v>49</v>
      </c>
      <c r="H69" s="122">
        <v>7</v>
      </c>
      <c r="I69" s="80"/>
      <c r="J69" s="78">
        <f t="shared" si="4"/>
        <v>0</v>
      </c>
      <c r="K69" s="77">
        <f t="shared" si="5"/>
        <v>92</v>
      </c>
    </row>
    <row r="70" spans="1:12" ht="22.5" customHeight="1" x14ac:dyDescent="0.3">
      <c r="A70" s="146"/>
      <c r="B70" s="18">
        <v>8</v>
      </c>
      <c r="C70" s="50" t="s">
        <v>33</v>
      </c>
      <c r="D70" s="50" t="s">
        <v>51</v>
      </c>
      <c r="E70" s="50" t="s">
        <v>32</v>
      </c>
      <c r="F70" s="50" t="s">
        <v>39</v>
      </c>
      <c r="G70" s="50" t="s">
        <v>34</v>
      </c>
      <c r="H70" s="21">
        <v>14</v>
      </c>
      <c r="I70" s="80"/>
      <c r="J70" s="78">
        <f t="shared" si="4"/>
        <v>0</v>
      </c>
      <c r="K70" s="79">
        <f t="shared" si="5"/>
        <v>92</v>
      </c>
    </row>
    <row r="71" spans="1:12" ht="22.5" customHeight="1" x14ac:dyDescent="0.3">
      <c r="A71" s="146"/>
      <c r="B71" s="18">
        <v>15</v>
      </c>
      <c r="C71" s="50" t="s">
        <v>98</v>
      </c>
      <c r="D71" s="50" t="s">
        <v>89</v>
      </c>
      <c r="E71" s="50" t="s">
        <v>74</v>
      </c>
      <c r="F71" s="50" t="s">
        <v>30</v>
      </c>
      <c r="G71" s="50" t="s">
        <v>38</v>
      </c>
      <c r="H71" s="21">
        <v>21</v>
      </c>
      <c r="I71" s="126"/>
      <c r="J71" s="78">
        <f t="shared" si="4"/>
        <v>0</v>
      </c>
      <c r="K71" s="79">
        <f t="shared" si="5"/>
        <v>92</v>
      </c>
    </row>
    <row r="72" spans="1:12" ht="22.5" customHeight="1" x14ac:dyDescent="0.3">
      <c r="A72" s="146"/>
      <c r="B72" s="22">
        <v>22</v>
      </c>
      <c r="C72" s="123" t="s">
        <v>91</v>
      </c>
      <c r="D72" s="123" t="s">
        <v>66</v>
      </c>
      <c r="E72" s="123" t="s">
        <v>65</v>
      </c>
      <c r="F72" s="123" t="s">
        <v>35</v>
      </c>
      <c r="G72" s="123" t="s">
        <v>41</v>
      </c>
      <c r="H72" s="24">
        <v>28</v>
      </c>
      <c r="I72" s="127" t="s">
        <v>22</v>
      </c>
      <c r="J72" s="128">
        <f t="shared" si="4"/>
        <v>0</v>
      </c>
      <c r="K72" s="82">
        <f t="shared" si="5"/>
        <v>92</v>
      </c>
    </row>
    <row r="73" spans="1:12" ht="27.75" customHeight="1" x14ac:dyDescent="0.3">
      <c r="A73" s="124" t="s">
        <v>102</v>
      </c>
      <c r="B73" s="54">
        <f>COUNTIF(B37:B72,"*。*")</f>
        <v>0</v>
      </c>
      <c r="C73" s="55">
        <f>COUNTIF(C37:C72,"*.*")</f>
        <v>19</v>
      </c>
      <c r="D73" s="55">
        <f>COUNTIF(D37:D72,"*.*")</f>
        <v>19</v>
      </c>
      <c r="E73" s="55">
        <f>COUNTIF(E37:E72,"*.*")</f>
        <v>18</v>
      </c>
      <c r="F73" s="55">
        <f>COUNTIF(F37:F72,"*.*")</f>
        <v>18</v>
      </c>
      <c r="G73" s="55">
        <f>COUNTIF(G37:G72,"*.*")</f>
        <v>19</v>
      </c>
      <c r="H73" s="56">
        <f>COUNTIF(H37:H72,"*。*")</f>
        <v>0</v>
      </c>
      <c r="I73" s="129"/>
      <c r="J73" s="130" t="s">
        <v>20</v>
      </c>
      <c r="K73" s="103">
        <f>K72</f>
        <v>92</v>
      </c>
    </row>
  </sheetData>
  <mergeCells count="14">
    <mergeCell ref="A64:A68"/>
    <mergeCell ref="A69:A72"/>
    <mergeCell ref="A37:A42"/>
    <mergeCell ref="A43:A47"/>
    <mergeCell ref="A48:A52"/>
    <mergeCell ref="A53:A58"/>
    <mergeCell ref="A59:A63"/>
    <mergeCell ref="A1:K1"/>
    <mergeCell ref="A34:K34"/>
    <mergeCell ref="A6:A11"/>
    <mergeCell ref="A12:A16"/>
    <mergeCell ref="A17:A21"/>
    <mergeCell ref="A22:A26"/>
    <mergeCell ref="A27:A31"/>
  </mergeCells>
  <phoneticPr fontId="11" type="noConversion"/>
  <pageMargins left="0.17000000178813934" right="0.18972222506999969" top="0.33000001311302185" bottom="0.23000000417232513" header="0.17000000178813934" footer="0.15986111760139465"/>
  <pageSetup paperSize="9" scale="88" fitToHeight="0" orientation="portrait" r:id="rId1"/>
  <rowBreaks count="1" manualBreakCount="1">
    <brk id="33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9</cp:revision>
  <cp:lastPrinted>2024-12-23T03:57:23Z</cp:lastPrinted>
  <dcterms:created xsi:type="dcterms:W3CDTF">2018-08-26T03:38:00Z</dcterms:created>
  <dcterms:modified xsi:type="dcterms:W3CDTF">2024-12-24T06:15:11Z</dcterms:modified>
  <cp:version>1100.0100.01</cp:version>
</cp:coreProperties>
</file>