
<file path=[Content_Types].xml><?xml version="1.0" encoding="utf-8"?>
<Types xmlns="http://schemas.openxmlformats.org/package/2006/content-types">
  <Override PartName="/xl/revisions/revisionLog1.xml" ContentType="application/vnd.openxmlformats-officedocument.spreadsheetml.revisionLog+xml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0730" windowHeight="9585"/>
  </bookViews>
  <sheets>
    <sheet name="Sheet1" sheetId="1" r:id="rId1"/>
  </sheets>
  <definedNames>
    <definedName name="_xlnm.Print_Area" localSheetId="0">Sheet1!$A$1:$L$74</definedName>
    <definedName name="Z_06642096_6E03_4EBD_A4E1_2CC6665824E4_.wvu.PrintArea" localSheetId="0" hidden="1">Sheet1!$A$1:$L$74</definedName>
    <definedName name="Z_210705E6_B955_4C9B_BF0D_33A4505C1673_.wvu.PrintArea" localSheetId="0" hidden="1">Sheet1!$A$1:$M$74</definedName>
    <definedName name="Z_3B5BC138_7E31_4ED8_AAC8_04444760711D_.wvu.PrintArea" localSheetId="0" hidden="1">Sheet1!$A$1:$L$74</definedName>
    <definedName name="Z_60AE9B86_12B9_43FD_85CC_5F5F79E6731C_.wvu.PrintArea" localSheetId="0" hidden="1">Sheet1!$A$1:$L$74</definedName>
    <definedName name="Z_63A2E7D5_D186_4770_AF92_CB1C5AC38939_.wvu.PrintArea" localSheetId="0" hidden="1">Sheet1!$A$1:$M$74</definedName>
    <definedName name="Z_869A0261_CBDB_4200_9A2D_702244A04866_.wvu.PrintArea" localSheetId="0" hidden="1">Sheet1!$A$1:$M$74</definedName>
    <definedName name="Z_89F0E233_256F_4400_AB99_90A261F561C1_.wvu.PrintArea" localSheetId="0" hidden="1">Sheet1!$A$1:$L$74</definedName>
    <definedName name="Z_A07C92D4_8AF5_449B_99BA_25BD4EF2E2E8_.wvu.PrintArea" localSheetId="0" hidden="1">Sheet1!$A$1:$L$74</definedName>
    <definedName name="Z_A6A9EB25_7F4C_431E_8970_1273140C40FC_.wvu.PrintArea" localSheetId="0" hidden="1">Sheet1!$A$1:$M$74</definedName>
    <definedName name="Z_DDD06653_1CD3_4801_B520_C33C15ED94D9_.wvu.PrintArea" localSheetId="0" hidden="1">Sheet1!$A$1:$M$74</definedName>
    <definedName name="Z_DE31E486_6D74_4559_9884_EC2CD8A0F47D_.wvu.PrintArea" localSheetId="0" hidden="1">Sheet1!$A$1:$M$74</definedName>
    <definedName name="Z_E10A6D30_3993_460B_8D18_A8216748D0C7_.wvu.PrintArea" localSheetId="0" hidden="1">Sheet1!$A$1:$M$74</definedName>
    <definedName name="Z_EB9E69F2_B07C_4D21_A576_1251B74BA0E0_.wvu.PrintArea" localSheetId="0" hidden="1">Sheet1!$A$1:$M$74</definedName>
    <definedName name="Z_FB8BECCD_16B8_47BB_8B3C_833685CCDE38_.wvu.PrintArea" localSheetId="0" hidden="1">Sheet1!$A$1:$M$74</definedName>
  </definedNames>
  <calcPr calcId="125725"/>
  <customWorkbookViews>
    <customWorkbookView name="wsk - 사용자 보기" guid="{A07C92D4-8AF5-449B-99BA-25BD4EF2E2E8}" mergeInterval="0" personalView="1" maximized="1" xWindow="1" yWindow="1" windowWidth="1916" windowHeight="842" activeSheetId="1"/>
    <customWorkbookView name="PJ-Dtop - 사용자 보기" guid="{DDD06653-1CD3-4801-B520-C33C15ED94D9}" personalView="1" maximized="1" xWindow="1592" yWindow="-8" windowWidth="1696" windowHeight="1026" activeSheetId="1"/>
    <customWorkbookView name="pc - 사용자 보기" guid="{DE31E486-6D74-4559-9884-EC2CD8A0F47D}" personalView="1" maximized="1" xWindow="1" yWindow="1" windowWidth="1440" windowHeight="662" activeSheetId="1"/>
    <customWorkbookView name="dell02 - 사용자 보기" guid="{210705E6-B955-4C9B-BF0D-33A4505C1673}" personalView="1" maximized="1" xWindow="1" yWindow="1" windowWidth="1916" windowHeight="785" activeSheetId="1"/>
    <customWorkbookView name="짱 - 사용자 보기" guid="{FB8BECCD-16B8-47BB-8B3C-833685CCDE38}" personalView="1" maximized="1" xWindow="-9" yWindow="-9" windowWidth="1938" windowHeight="1048" activeSheetId="1"/>
    <customWorkbookView name="AutoBVT - 사용자 보기" guid="{EB9E69F2-B07C-4D21-A576-1251B74BA0E0}" personalView="1" maximized="1" xWindow="-8" yWindow="-8" windowWidth="1616" windowHeight="876" activeSheetId="1"/>
    <customWorkbookView name="Windows 사용자 - 사용자 보기" guid="{A6A9EB25-7F4C-431E-8970-1273140C40FC}" personalView="1" maximized="1" xWindow="1" yWindow="1" windowWidth="1920" windowHeight="785" activeSheetId="1"/>
    <customWorkbookView name="dell01 - 사용자 보기" guid="{06642096-6E03-4EBD-A4E1-2CC6665824E4}" personalView="1" maximized="1" xWindow="-9" yWindow="-9" windowWidth="1938" windowHeight="1048" activeSheetId="1"/>
    <customWorkbookView name="admin - 사용자 보기" guid="{89F0E233-256F-4400-AB99-90A261F561C1}" personalView="1" maximized="1" xWindow="-8" yWindow="-8" windowWidth="1616" windowHeight="876" activeSheetId="1"/>
    <customWorkbookView name="이지연 - 사용자 보기" guid="{3B5BC138-7E31-4ED8-AAC8-04444760711D}" personalView="1" xWindow="192" yWindow="60" windowWidth="1445" windowHeight="1020" activeSheetId="1"/>
    <customWorkbookView name="lmw - 사용자 보기" guid="{63A2E7D5-D186-4770-AF92-CB1C5AC38939}" mergeInterval="0" personalView="1" maximized="1" xWindow="-106" yWindow="-908" windowWidth="1616" windowHeight="876" activeSheetId="1"/>
    <customWorkbookView name="Administrator - 사용자 보기" guid="{E10A6D30-3993-460B-8D18-A8216748D0C7}" mergeInterval="0" personalView="1" maximized="1" xWindow="-8" yWindow="-8" windowWidth="1382" windowHeight="744" activeSheetId="1"/>
    <customWorkbookView name="PJ - 사용자 보기" guid="{869A0261-CBDB-4200-9A2D-702244A04866}" mergeInterval="0" personalView="1" maximized="1" xWindow="-9" yWindow="-9" windowWidth="1938" windowHeight="1048" activeSheetId="1"/>
    <customWorkbookView name="교무부장 - 사용자 보기" guid="{60AE9B86-12B9-43FD-85CC-5F5F79E6731C}" mergeInterval="0" personalView="1" maximized="1" xWindow="1" yWindow="1" windowWidth="1366" windowHeight="530" activeSheetId="1"/>
  </customWorkbookViews>
</workbook>
</file>

<file path=xl/calcChain.xml><?xml version="1.0" encoding="utf-8"?>
<calcChain xmlns="http://schemas.openxmlformats.org/spreadsheetml/2006/main">
  <c r="H74" i="1"/>
  <c r="G74"/>
  <c r="G3" s="1"/>
  <c r="F74"/>
  <c r="E74"/>
  <c r="D74"/>
  <c r="D3" s="1"/>
  <c r="C74"/>
  <c r="B74"/>
  <c r="J73"/>
  <c r="J72"/>
  <c r="J71"/>
  <c r="J70"/>
  <c r="J69"/>
  <c r="J68"/>
  <c r="J67"/>
  <c r="J66"/>
  <c r="J65"/>
  <c r="J64"/>
  <c r="J63"/>
  <c r="J62"/>
  <c r="J61"/>
  <c r="J60"/>
  <c r="J59"/>
  <c r="J58"/>
  <c r="J57"/>
  <c r="J56"/>
  <c r="J55"/>
  <c r="J54"/>
  <c r="J53"/>
  <c r="J52"/>
  <c r="J51"/>
  <c r="J50"/>
  <c r="J49"/>
  <c r="J48"/>
  <c r="J47"/>
  <c r="J46"/>
  <c r="J45"/>
  <c r="J44"/>
  <c r="J43"/>
  <c r="J42"/>
  <c r="J41"/>
  <c r="J40"/>
  <c r="J39"/>
  <c r="J38"/>
  <c r="K38" s="1"/>
  <c r="J37"/>
  <c r="H32"/>
  <c r="G32"/>
  <c r="F32"/>
  <c r="E32"/>
  <c r="D32"/>
  <c r="C32"/>
  <c r="B32"/>
  <c r="J31"/>
  <c r="J30"/>
  <c r="J29"/>
  <c r="L28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7"/>
  <c r="K7" s="1"/>
  <c r="K8" s="1"/>
  <c r="K9" s="1"/>
  <c r="K10" s="1"/>
  <c r="K6"/>
  <c r="J6"/>
  <c r="H3"/>
  <c r="E3"/>
  <c r="B3"/>
  <c r="F3" l="1"/>
  <c r="K39"/>
  <c r="K40" s="1"/>
  <c r="K41" s="1"/>
  <c r="K42" s="1"/>
  <c r="K43" s="1"/>
  <c r="K44" s="1"/>
  <c r="K45" s="1"/>
  <c r="K46" s="1"/>
  <c r="C3"/>
  <c r="L10"/>
  <c r="K11"/>
  <c r="K12" s="1"/>
  <c r="K13" s="1"/>
  <c r="K14" s="1"/>
  <c r="K15" s="1"/>
  <c r="L41" l="1"/>
  <c r="K16"/>
  <c r="K17" s="1"/>
  <c r="K18" s="1"/>
  <c r="K19" s="1"/>
  <c r="K20" s="1"/>
  <c r="L15"/>
  <c r="K47"/>
  <c r="K48" s="1"/>
  <c r="K49" s="1"/>
  <c r="K50" s="1"/>
  <c r="K51" s="1"/>
  <c r="L46"/>
  <c r="K53" l="1"/>
  <c r="K54" s="1"/>
  <c r="K55" s="1"/>
  <c r="K56" s="1"/>
  <c r="K57" s="1"/>
  <c r="K52"/>
  <c r="L52" s="1"/>
  <c r="K21"/>
  <c r="K22" s="1"/>
  <c r="K23" s="1"/>
  <c r="K24" s="1"/>
  <c r="K25" s="1"/>
  <c r="L20"/>
  <c r="L25" l="1"/>
  <c r="K26"/>
  <c r="K27" s="1"/>
  <c r="K28" s="1"/>
  <c r="K29" s="1"/>
  <c r="K30" s="1"/>
  <c r="K58"/>
  <c r="K59" s="1"/>
  <c r="K60" s="1"/>
  <c r="K61" s="1"/>
  <c r="K62" s="1"/>
  <c r="L57"/>
  <c r="K63" l="1"/>
  <c r="K64" s="1"/>
  <c r="K65" s="1"/>
  <c r="L62"/>
  <c r="K32"/>
  <c r="K31"/>
  <c r="L65" l="1"/>
  <c r="K66"/>
  <c r="K67" s="1"/>
  <c r="K68" s="1"/>
  <c r="K69" s="1"/>
  <c r="K70" s="1"/>
  <c r="K71" s="1"/>
  <c r="K72" s="1"/>
  <c r="K73" s="1"/>
  <c r="K74" s="1"/>
  <c r="J3" s="1"/>
</calcChain>
</file>

<file path=xl/sharedStrings.xml><?xml version="1.0" encoding="utf-8"?>
<sst xmlns="http://schemas.openxmlformats.org/spreadsheetml/2006/main" count="334" uniqueCount="131">
  <si>
    <t>2022학년도 1학기 학사일정표</t>
  </si>
  <si>
    <t>연간</t>
  </si>
  <si>
    <t>연간수업일수</t>
  </si>
  <si>
    <t>월</t>
  </si>
  <si>
    <t>일</t>
  </si>
  <si>
    <t>화</t>
  </si>
  <si>
    <t>수</t>
  </si>
  <si>
    <t>목</t>
  </si>
  <si>
    <t>금</t>
  </si>
  <si>
    <t>토</t>
  </si>
  <si>
    <t>주요행사</t>
  </si>
  <si>
    <t>수업
일수</t>
  </si>
  <si>
    <t>1학기
누계</t>
  </si>
  <si>
    <t>월별수업일수</t>
  </si>
  <si>
    <t>1</t>
  </si>
  <si>
    <t>2.</t>
  </si>
  <si>
    <t>3.</t>
  </si>
  <si>
    <t>4.</t>
  </si>
  <si>
    <t>7.</t>
  </si>
  <si>
    <t>8.</t>
  </si>
  <si>
    <t>9.</t>
  </si>
  <si>
    <t>10.</t>
  </si>
  <si>
    <t>11.</t>
  </si>
  <si>
    <t>14.</t>
  </si>
  <si>
    <t>15.</t>
  </si>
  <si>
    <t>16.</t>
  </si>
  <si>
    <t>17.</t>
  </si>
  <si>
    <t>18.</t>
  </si>
  <si>
    <t>21.</t>
  </si>
  <si>
    <t>22.</t>
  </si>
  <si>
    <t>23.</t>
  </si>
  <si>
    <t>24.</t>
  </si>
  <si>
    <t>25.</t>
  </si>
  <si>
    <t>28.</t>
  </si>
  <si>
    <t>29.</t>
  </si>
  <si>
    <t>30.</t>
  </si>
  <si>
    <t>31.</t>
  </si>
  <si>
    <t>1.개교기념일</t>
  </si>
  <si>
    <t>4</t>
  </si>
  <si>
    <t>5</t>
  </si>
  <si>
    <t>6.</t>
  </si>
  <si>
    <t>12.</t>
  </si>
  <si>
    <t>13.</t>
  </si>
  <si>
    <t>15.외국어말하기대회(중등본선)</t>
  </si>
  <si>
    <t>19.</t>
  </si>
  <si>
    <t>20.</t>
  </si>
  <si>
    <t>19.초등 영어작문대회</t>
  </si>
  <si>
    <t>26.</t>
  </si>
  <si>
    <t>27.</t>
  </si>
  <si>
    <t>26-28.중등 중간고사</t>
  </si>
  <si>
    <t>5.</t>
  </si>
  <si>
    <t>4.30-5.4노동절연휴</t>
  </si>
  <si>
    <t>1.</t>
  </si>
  <si>
    <t xml:space="preserve"> 3</t>
  </si>
  <si>
    <t>3-5.단오절</t>
  </si>
  <si>
    <t>28-30.초중등 기말고사</t>
  </si>
  <si>
    <t>14</t>
  </si>
  <si>
    <t>15</t>
  </si>
  <si>
    <t>13.여름방학식</t>
  </si>
  <si>
    <t>18</t>
  </si>
  <si>
    <t>19</t>
  </si>
  <si>
    <t>20</t>
  </si>
  <si>
    <t>21</t>
  </si>
  <si>
    <t>22</t>
  </si>
  <si>
    <t>25</t>
  </si>
  <si>
    <t>26</t>
  </si>
  <si>
    <t>27</t>
  </si>
  <si>
    <t>28</t>
  </si>
  <si>
    <t>29</t>
  </si>
  <si>
    <t>1학기 누계</t>
  </si>
  <si>
    <t>1학기 
수업일수</t>
  </si>
  <si>
    <t>2022학년도 2학기 학사일정표</t>
  </si>
  <si>
    <t>2학기
누계</t>
  </si>
  <si>
    <t>2</t>
  </si>
  <si>
    <t>3</t>
  </si>
  <si>
    <t>8</t>
  </si>
  <si>
    <t>9</t>
  </si>
  <si>
    <t>10</t>
  </si>
  <si>
    <t>11</t>
  </si>
  <si>
    <t>12</t>
  </si>
  <si>
    <t>16</t>
  </si>
  <si>
    <t>17</t>
  </si>
  <si>
    <t>13</t>
  </si>
  <si>
    <t>1-7.국경절연휴</t>
  </si>
  <si>
    <t>6</t>
  </si>
  <si>
    <t>7</t>
  </si>
  <si>
    <t>5-6 전편입접수</t>
  </si>
  <si>
    <t>23</t>
  </si>
  <si>
    <t>24</t>
  </si>
  <si>
    <t>21-27.춘절연휴</t>
  </si>
  <si>
    <t>30</t>
  </si>
  <si>
    <t>31</t>
  </si>
  <si>
    <t>2학기 누계</t>
  </si>
  <si>
    <t>2학기 
수업일수</t>
  </si>
  <si>
    <t>19.리더십캠프</t>
  </si>
  <si>
    <t>23.창의융합대회(중등)</t>
    <phoneticPr fontId="20" type="noConversion"/>
  </si>
  <si>
    <t>28.프로젝트연구대회(중간발표) 30.유치원 현장체험 학습, 교내체육교류행사(중등)</t>
    <phoneticPr fontId="20" type="noConversion"/>
  </si>
  <si>
    <t>17-21.초등 학부모상담주간 18.초등영어 Spelling Bee대회</t>
    <phoneticPr fontId="20" type="noConversion"/>
  </si>
  <si>
    <t>4.영어,중국어토론대회(중학부예선)</t>
    <phoneticPr fontId="20" type="noConversion"/>
  </si>
  <si>
    <t>30.영어독서대회(10~11학년), 프로젝트연구대회(마감)</t>
    <phoneticPr fontId="20" type="noConversion"/>
  </si>
  <si>
    <t>10. 유치원 졸업식, 초중등 졸업식 및 종업식</t>
    <phoneticPr fontId="20" type="noConversion"/>
  </si>
  <si>
    <r>
      <t xml:space="preserve">1.삼일절 </t>
    </r>
    <r>
      <rPr>
        <b/>
        <sz val="9"/>
        <color theme="1"/>
        <rFont val="맑은 고딕"/>
        <family val="3"/>
        <charset val="129"/>
      </rPr>
      <t>2.개학식, 유치원 오리엔테이션 및 입학식 3.초중등 입학식</t>
    </r>
    <r>
      <rPr>
        <sz val="9"/>
        <color theme="1"/>
        <rFont val="맑은 고딕"/>
        <family val="3"/>
        <charset val="129"/>
      </rPr>
      <t xml:space="preserve"> 
4.학급임원선거</t>
    </r>
    <phoneticPr fontId="20" type="noConversion"/>
  </si>
  <si>
    <r>
      <rPr>
        <sz val="9"/>
        <color theme="1"/>
        <rFont val="맑은 고딕"/>
        <family val="3"/>
        <charset val="129"/>
      </rPr>
      <t>7.학생회임원선거(중등) 10.기초학력진단평가(초등)</t>
    </r>
  </si>
  <si>
    <t>23.학부모총회 25.중고등WMC대회</t>
    <phoneticPr fontId="20" type="noConversion"/>
  </si>
  <si>
    <t>28-31.유치원 학부모 상담주간 28. 과학경시대회(고등)</t>
    <phoneticPr fontId="20" type="noConversion"/>
  </si>
  <si>
    <t>3-5.청명절연휴  8.외국어말하기대회(중등예선)</t>
  </si>
  <si>
    <t>16.수학경시대회(중등) 20.과학의 날 행사 20.창의아이디어탐구대회(중등 예선)</t>
    <phoneticPr fontId="20" type="noConversion"/>
  </si>
  <si>
    <t>23.논술경시대회(중등) 25.창의아이디어탐구대회(결선) 26.중국어작문대회(중등) 23-27. 영어작문대회(중등), 초등 학부모상담주간 27.유치원 현장체험 학습</t>
    <phoneticPr fontId="20" type="noConversion"/>
  </si>
  <si>
    <r>
      <t>6.전편입모집공고</t>
    </r>
    <r>
      <rPr>
        <sz val="9"/>
        <color theme="1"/>
        <rFont val="맑은 고딕"/>
        <family val="3"/>
        <charset val="129"/>
      </rPr>
      <t xml:space="preserve"> 9.재난대피훈련 10.유치원 여름 행사</t>
    </r>
    <phoneticPr fontId="20" type="noConversion"/>
  </si>
  <si>
    <t>1.교내모의토익시험(중등)</t>
    <phoneticPr fontId="20" type="noConversion"/>
  </si>
  <si>
    <t>1-2.설연휴 4.졸업진급사정회 5.졸업발표회 6.온라인영어신문탑재</t>
    <phoneticPr fontId="20" type="noConversion"/>
  </si>
  <si>
    <t>22.추가전편입접수</t>
    <phoneticPr fontId="20" type="noConversion"/>
  </si>
  <si>
    <t>20-22.초중등 기말고사 23.유치원 겨울 행사, 교내모의토익시험(중등)</t>
    <phoneticPr fontId="20" type="noConversion"/>
  </si>
  <si>
    <t xml:space="preserve"> 26-30.Spelling Bee 대회(7~9학년), 교내미술전시회 26.우리말겨루기(중등예선) 27.초등 영어문화체험행사 28.프로젝트연구대회(최종발표) 30.우리말겨루기(중등결승), 교내배드민턴대회</t>
    <phoneticPr fontId="20" type="noConversion"/>
  </si>
  <si>
    <t>15.문화체험행사(초등중국어) 18.페임랩 대회</t>
    <phoneticPr fontId="20" type="noConversion"/>
  </si>
  <si>
    <t xml:space="preserve">7-11.초등 도서관행사 주간, 유치원 학부모 상담주간 10.재난대피훈련 11.영어,중국어토론대회(고등부예선), 열린한마당 </t>
    <phoneticPr fontId="20" type="noConversion"/>
  </si>
  <si>
    <t>13.재량휴업일 14.청소년토론대회(중학부결승) 16.청소년토론대회(고등부결승)</t>
    <phoneticPr fontId="20" type="noConversion"/>
  </si>
  <si>
    <t xml:space="preserve">5-9.유치원 추석계기교육주간 10-12.추석연휴 7.청소년토론대회(중학부본선) 9.청소년토론대회(고등부본선), 초등 전통문화체험, Math talk talk </t>
    <phoneticPr fontId="20" type="noConversion"/>
  </si>
  <si>
    <t>5.중국어골든벨(초등) 6-8.유치원 여름캠프 8.온라인영어신문홈페이지 탑재</t>
    <phoneticPr fontId="20" type="noConversion"/>
  </si>
  <si>
    <r>
      <t xml:space="preserve">20-21.전편입접수 21.초등 영어말하기대회  </t>
    </r>
    <r>
      <rPr>
        <b/>
        <sz val="9"/>
        <color theme="1"/>
        <rFont val="맑은 고딕"/>
        <family val="3"/>
        <charset val="129"/>
        <scheme val="minor"/>
      </rPr>
      <t>23.출정식</t>
    </r>
    <r>
      <rPr>
        <sz val="9"/>
        <color theme="1"/>
        <rFont val="맑은 고딕"/>
        <family val="3"/>
        <charset val="129"/>
        <scheme val="minor"/>
      </rPr>
      <t xml:space="preserve"> </t>
    </r>
    <phoneticPr fontId="20" type="noConversion"/>
  </si>
  <si>
    <r>
      <t>30.청소년성장공감UCC대회(중등)</t>
    </r>
    <r>
      <rPr>
        <b/>
        <sz val="9"/>
        <color theme="1"/>
        <rFont val="맑은 고딕"/>
        <family val="3"/>
        <charset val="129"/>
        <scheme val="minor"/>
      </rPr>
      <t xml:space="preserve"> 31-6/2.기말고사(12학년)</t>
    </r>
    <phoneticPr fontId="20" type="noConversion"/>
  </si>
  <si>
    <t>13-17.초등 과학체험주간</t>
    <phoneticPr fontId="20" type="noConversion"/>
  </si>
  <si>
    <t>9.교내백일장대회(중등) 12.중국어작문대회(초등) 13.한마음운동회</t>
    <phoneticPr fontId="20" type="noConversion"/>
  </si>
  <si>
    <r>
      <t xml:space="preserve">1.중국어어휘력경시대회(중등) 2.청소년토론대회(중등예선) 
</t>
    </r>
    <r>
      <rPr>
        <sz val="9"/>
        <color theme="1"/>
        <rFont val="맑은 고딕"/>
        <family val="3"/>
        <charset val="129"/>
      </rPr>
      <t>3.리더십캠프</t>
    </r>
    <phoneticPr fontId="20" type="noConversion"/>
  </si>
  <si>
    <t xml:space="preserve"> 24.중국어말하기대회(초등) 25-27.중등 중간고사
 28.유치원 학부모 참여수업</t>
    <phoneticPr fontId="20" type="noConversion"/>
  </si>
  <si>
    <t>21.전편입모집공고 23.영어,중국어토론대회(중고등부본선) 
25.동아리발표회,누리음악회</t>
    <phoneticPr fontId="20" type="noConversion"/>
  </si>
  <si>
    <t>22</t>
    <phoneticPr fontId="20" type="noConversion"/>
  </si>
  <si>
    <t xml:space="preserve">15.광복절 17.추가접편입접수 </t>
    <phoneticPr fontId="20" type="noConversion"/>
  </si>
  <si>
    <t>22.개학식 23.학급임원선거(중등)</t>
    <phoneticPr fontId="20" type="noConversion"/>
  </si>
  <si>
    <t>19</t>
    <phoneticPr fontId="20" type="noConversion"/>
  </si>
  <si>
    <t>18</t>
    <phoneticPr fontId="20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</si>
</sst>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맑은 고딕"/>
      <charset val="129"/>
      <scheme val="minor"/>
    </font>
    <font>
      <sz val="20"/>
      <color theme="1"/>
      <name val="맑은 고딕"/>
      <charset val="129"/>
      <scheme val="minor"/>
    </font>
    <font>
      <sz val="10"/>
      <color theme="1"/>
      <name val="맑은 고딕"/>
      <charset val="129"/>
      <scheme val="minor"/>
    </font>
    <font>
      <sz val="12"/>
      <color theme="1"/>
      <name val="맑은 고딕"/>
      <charset val="129"/>
      <scheme val="minor"/>
    </font>
    <font>
      <sz val="14"/>
      <color theme="1"/>
      <name val="맑은 고딕"/>
      <charset val="129"/>
      <scheme val="minor"/>
    </font>
    <font>
      <sz val="14"/>
      <color theme="1"/>
      <name val="맑은 고딕"/>
      <charset val="129"/>
      <scheme val="minor"/>
    </font>
    <font>
      <sz val="11"/>
      <name val="맑은 고딕"/>
      <charset val="129"/>
      <scheme val="minor"/>
    </font>
    <font>
      <sz val="11"/>
      <color theme="1"/>
      <name val="맑은 고딕"/>
      <charset val="129"/>
      <scheme val="minor"/>
    </font>
    <font>
      <sz val="20"/>
      <color theme="1"/>
      <name val="맑은 고딕"/>
      <charset val="129"/>
      <scheme val="minor"/>
    </font>
    <font>
      <sz val="10"/>
      <color theme="1"/>
      <name val="맑은 고딕"/>
      <charset val="129"/>
      <scheme val="minor"/>
    </font>
    <font>
      <sz val="9"/>
      <color theme="1"/>
      <name val="맑은 고딕"/>
      <charset val="129"/>
      <scheme val="minor"/>
    </font>
    <font>
      <sz val="9"/>
      <color theme="1"/>
      <name val="맑은 고딕"/>
      <charset val="129"/>
      <scheme val="minor"/>
    </font>
    <font>
      <b/>
      <sz val="11"/>
      <color theme="1"/>
      <name val="맑은 고딕"/>
      <charset val="129"/>
      <scheme val="minor"/>
    </font>
    <font>
      <sz val="8"/>
      <color theme="1"/>
      <name val="맑은 고딕"/>
      <charset val="129"/>
      <scheme val="minor"/>
    </font>
    <font>
      <b/>
      <sz val="9"/>
      <color theme="1"/>
      <name val="맑은 고딕"/>
      <charset val="129"/>
      <scheme val="minor"/>
    </font>
    <font>
      <b/>
      <sz val="9"/>
      <color theme="1"/>
      <name val="맑은 고딕"/>
      <family val="3"/>
      <charset val="129"/>
    </font>
    <font>
      <sz val="6"/>
      <color theme="1"/>
      <name val="맑은 고딕"/>
      <charset val="129"/>
      <scheme val="minor"/>
    </font>
    <font>
      <sz val="8"/>
      <color theme="1"/>
      <name val="맑은 고딕"/>
      <charset val="129"/>
      <scheme val="minor"/>
    </font>
    <font>
      <sz val="10"/>
      <name val="Arial"/>
      <family val="2"/>
    </font>
    <font>
      <sz val="9"/>
      <color theme="1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9" tint="0.79995117038483843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8" fillId="0" borderId="0"/>
  </cellStyleXfs>
  <cellXfs count="1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49" fontId="0" fillId="5" borderId="8" xfId="0" applyNumberFormat="1" applyFill="1" applyBorder="1" applyAlignment="1">
      <alignment horizontal="center" vertical="center"/>
    </xf>
    <xf numFmtId="49" fontId="0" fillId="6" borderId="8" xfId="0" applyNumberFormat="1" applyFill="1" applyBorder="1" applyAlignment="1">
      <alignment horizontal="center" vertical="center"/>
    </xf>
    <xf numFmtId="49" fontId="0" fillId="7" borderId="8" xfId="0" applyNumberFormat="1" applyFill="1" applyBorder="1" applyAlignment="1">
      <alignment horizontal="center" vertical="center"/>
    </xf>
    <xf numFmtId="49" fontId="0" fillId="0" borderId="8" xfId="0" applyNumberForma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49" fontId="0" fillId="0" borderId="12" xfId="0" applyNumberForma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49" fontId="6" fillId="6" borderId="12" xfId="0" applyNumberFormat="1" applyFont="1" applyFill="1" applyBorder="1" applyAlignment="1">
      <alignment horizontal="center" vertical="center"/>
    </xf>
    <xf numFmtId="49" fontId="6" fillId="5" borderId="12" xfId="0" applyNumberFormat="1" applyFont="1" applyFill="1" applyBorder="1" applyAlignment="1">
      <alignment horizontal="center" vertical="center"/>
    </xf>
    <xf numFmtId="49" fontId="0" fillId="8" borderId="16" xfId="0" applyNumberFormat="1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49" fontId="0" fillId="5" borderId="12" xfId="0" applyNumberFormat="1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49" fontId="0" fillId="0" borderId="19" xfId="0" applyNumberForma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49" fontId="0" fillId="7" borderId="12" xfId="0" applyNumberFormat="1" applyFill="1" applyBorder="1" applyAlignment="1">
      <alignment horizontal="center" vertical="center"/>
    </xf>
    <xf numFmtId="49" fontId="0" fillId="9" borderId="12" xfId="0" applyNumberFormat="1" applyFill="1" applyBorder="1" applyAlignment="1">
      <alignment horizontal="center" vertical="center"/>
    </xf>
    <xf numFmtId="49" fontId="0" fillId="10" borderId="12" xfId="0" applyNumberFormat="1" applyFill="1" applyBorder="1" applyAlignment="1">
      <alignment horizontal="center" vertical="center"/>
    </xf>
    <xf numFmtId="49" fontId="0" fillId="10" borderId="16" xfId="0" applyNumberFormat="1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49" fontId="0" fillId="10" borderId="19" xfId="0" applyNumberFormat="1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shrinkToFit="1"/>
    </xf>
    <xf numFmtId="0" fontId="0" fillId="4" borderId="2" xfId="0" applyFill="1" applyBorder="1" applyAlignment="1">
      <alignment horizontal="center" vertical="center" shrinkToFit="1"/>
    </xf>
    <xf numFmtId="0" fontId="8" fillId="5" borderId="0" xfId="0" applyFont="1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49" fontId="0" fillId="10" borderId="8" xfId="0" applyNumberFormat="1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49" fontId="0" fillId="0" borderId="25" xfId="0" applyNumberFormat="1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49" fontId="0" fillId="6" borderId="12" xfId="0" applyNumberFormat="1" applyFill="1" applyBorder="1" applyAlignment="1">
      <alignment horizontal="center" vertical="center"/>
    </xf>
    <xf numFmtId="49" fontId="0" fillId="8" borderId="12" xfId="0" applyNumberFormat="1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49" fontId="0" fillId="0" borderId="29" xfId="0" applyNumberFormat="1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0" fontId="0" fillId="7" borderId="3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4" borderId="32" xfId="0" applyFont="1" applyFill="1" applyBorder="1" applyAlignment="1">
      <alignment horizontal="center" vertical="center"/>
    </xf>
    <xf numFmtId="0" fontId="2" fillId="4" borderId="33" xfId="0" applyFont="1" applyFill="1" applyBorder="1" applyAlignment="1">
      <alignment horizontal="center" vertical="center" wrapText="1" shrinkToFit="1"/>
    </xf>
    <xf numFmtId="0" fontId="9" fillId="4" borderId="34" xfId="0" applyFont="1" applyFill="1" applyBorder="1" applyAlignment="1">
      <alignment horizontal="center" vertical="center" wrapText="1" shrinkToFit="1"/>
    </xf>
    <xf numFmtId="0" fontId="10" fillId="0" borderId="0" xfId="0" applyFont="1" applyAlignment="1">
      <alignment horizontal="center" vertical="center"/>
    </xf>
    <xf numFmtId="0" fontId="11" fillId="0" borderId="35" xfId="0" applyFont="1" applyBorder="1" applyAlignment="1">
      <alignment horizontal="left" vertical="center" wrapText="1" shrinkToFit="1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11" fillId="0" borderId="36" xfId="0" applyFont="1" applyBorder="1" applyAlignment="1">
      <alignment horizontal="left" vertical="center" shrinkToFit="1"/>
    </xf>
    <xf numFmtId="0" fontId="11" fillId="0" borderId="38" xfId="0" applyFont="1" applyBorder="1" applyAlignment="1">
      <alignment horizontal="left" vertical="center" shrinkToFit="1"/>
    </xf>
    <xf numFmtId="0" fontId="11" fillId="0" borderId="21" xfId="0" applyFont="1" applyBorder="1" applyAlignment="1">
      <alignment horizontal="left" vertical="center" shrinkToFit="1"/>
    </xf>
    <xf numFmtId="0" fontId="11" fillId="4" borderId="2" xfId="0" applyFont="1" applyFill="1" applyBorder="1" applyAlignment="1">
      <alignment horizontal="left" vertical="center" shrinkToFit="1"/>
    </xf>
    <xf numFmtId="0" fontId="13" fillId="4" borderId="3" xfId="0" applyFont="1" applyFill="1" applyBorder="1" applyAlignment="1">
      <alignment horizontal="center" vertical="center" wrapText="1" shrinkToFit="1"/>
    </xf>
    <xf numFmtId="0" fontId="9" fillId="4" borderId="34" xfId="0" applyFont="1" applyFill="1" applyBorder="1" applyAlignment="1">
      <alignment horizontal="center" vertical="center" shrinkToFit="1"/>
    </xf>
    <xf numFmtId="0" fontId="11" fillId="5" borderId="0" xfId="0" applyFont="1" applyFill="1" applyBorder="1" applyAlignment="1">
      <alignment horizontal="center" vertical="center"/>
    </xf>
    <xf numFmtId="0" fontId="9" fillId="5" borderId="0" xfId="0" applyFont="1" applyFill="1" applyBorder="1" applyAlignment="1">
      <alignment horizontal="center" vertical="center"/>
    </xf>
    <xf numFmtId="0" fontId="13" fillId="4" borderId="33" xfId="0" applyFont="1" applyFill="1" applyBorder="1" applyAlignment="1">
      <alignment horizontal="center" vertical="center" wrapText="1" shrinkToFit="1"/>
    </xf>
    <xf numFmtId="0" fontId="13" fillId="4" borderId="34" xfId="0" applyFont="1" applyFill="1" applyBorder="1" applyAlignment="1">
      <alignment horizontal="center" vertical="center" wrapText="1" shrinkToFit="1"/>
    </xf>
    <xf numFmtId="0" fontId="11" fillId="0" borderId="35" xfId="0" applyFont="1" applyBorder="1" applyAlignment="1">
      <alignment horizontal="left" vertical="center" shrinkToFit="1"/>
    </xf>
    <xf numFmtId="0" fontId="11" fillId="0" borderId="36" xfId="0" applyFont="1" applyBorder="1" applyAlignment="1">
      <alignment horizontal="left" vertical="center" wrapText="1" shrinkToFit="1"/>
    </xf>
    <xf numFmtId="0" fontId="2" fillId="0" borderId="0" xfId="0" applyFont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/>
    </xf>
    <xf numFmtId="0" fontId="0" fillId="5" borderId="37" xfId="0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 shrinkToFit="1"/>
    </xf>
    <xf numFmtId="0" fontId="0" fillId="0" borderId="42" xfId="0" applyBorder="1" applyAlignment="1">
      <alignment horizontal="center" vertical="center"/>
    </xf>
    <xf numFmtId="49" fontId="0" fillId="5" borderId="16" xfId="0" applyNumberFormat="1" applyFill="1" applyBorder="1" applyAlignment="1">
      <alignment horizontal="center" vertical="center"/>
    </xf>
    <xf numFmtId="49" fontId="0" fillId="9" borderId="8" xfId="0" applyNumberFormat="1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 shrinkToFit="1"/>
    </xf>
    <xf numFmtId="0" fontId="0" fillId="4" borderId="19" xfId="0" applyFill="1" applyBorder="1" applyAlignment="1">
      <alignment horizontal="center" vertical="center" shrinkToFit="1"/>
    </xf>
    <xf numFmtId="0" fontId="15" fillId="0" borderId="36" xfId="0" applyFont="1" applyBorder="1" applyAlignment="1">
      <alignment horizontal="left" vertical="center" wrapText="1" shrinkToFit="1"/>
    </xf>
    <xf numFmtId="0" fontId="0" fillId="0" borderId="34" xfId="0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4" borderId="22" xfId="0" applyFont="1" applyFill="1" applyBorder="1" applyAlignment="1">
      <alignment horizontal="center" vertical="center" wrapText="1"/>
    </xf>
    <xf numFmtId="0" fontId="21" fillId="0" borderId="35" xfId="0" applyFont="1" applyBorder="1" applyAlignment="1">
      <alignment horizontal="left" vertical="center" wrapText="1" shrinkToFit="1"/>
    </xf>
    <xf numFmtId="0" fontId="19" fillId="0" borderId="35" xfId="0" applyFont="1" applyBorder="1" applyAlignment="1">
      <alignment horizontal="left" vertical="center" wrapText="1" shrinkToFit="1"/>
    </xf>
    <xf numFmtId="0" fontId="21" fillId="0" borderId="38" xfId="0" applyFont="1" applyBorder="1" applyAlignment="1">
      <alignment horizontal="left" vertical="center" wrapText="1" shrinkToFit="1"/>
    </xf>
    <xf numFmtId="0" fontId="21" fillId="0" borderId="36" xfId="0" applyFont="1" applyBorder="1" applyAlignment="1">
      <alignment horizontal="left" vertical="center" wrapText="1" shrinkToFit="1"/>
    </xf>
    <xf numFmtId="0" fontId="21" fillId="0" borderId="0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left" vertical="center" wrapText="1" shrinkToFit="1"/>
    </xf>
    <xf numFmtId="0" fontId="19" fillId="0" borderId="36" xfId="0" applyFont="1" applyBorder="1" applyAlignment="1">
      <alignment horizontal="left" vertical="center" wrapText="1" shrinkToFit="1"/>
    </xf>
    <xf numFmtId="0" fontId="21" fillId="0" borderId="11" xfId="0" applyFont="1" applyBorder="1" applyAlignment="1">
      <alignment horizontal="left" vertical="center" wrapText="1" shrinkToFit="1"/>
    </xf>
    <xf numFmtId="0" fontId="21" fillId="0" borderId="41" xfId="0" applyFont="1" applyBorder="1" applyAlignment="1">
      <alignment horizontal="left" vertical="center" wrapText="1" shrinkToFit="1"/>
    </xf>
    <xf numFmtId="0" fontId="21" fillId="0" borderId="39" xfId="0" applyFont="1" applyBorder="1" applyAlignment="1">
      <alignment horizontal="left" vertical="center" wrapText="1" shrinkToFit="1"/>
    </xf>
    <xf numFmtId="0" fontId="22" fillId="0" borderId="0" xfId="0" applyFont="1" applyBorder="1" applyAlignment="1">
      <alignment horizontal="left" vertical="center" wrapText="1"/>
    </xf>
    <xf numFmtId="0" fontId="21" fillId="0" borderId="36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</cellXfs>
  <cellStyles count="2">
    <cellStyle name="Normal_2010_calendar_year_blue_landscape" xfId="1"/>
    <cellStyle name="표준" xfId="0" builtinId="0"/>
  </cellStyles>
  <dxfs count="0"/>
  <tableStyles count="0" defaultTableStyle="TableStyleMedium9" defaultPivotStyle="PivotStyleLight16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4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guid="{2E62E7E8-249B-4EAC-8668-419811069136}" diskRevisions="1" revisionId="803" version="25">
  <header guid="{2E62E7E8-249B-4EAC-8668-419811069136}" dateTime="2022-05-09T11:33:06" maxSheetId="2" userName="wsk" r:id="rId84" minRId="798" maxRId="802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fmt sheetId="1" sqref="C40" start="0" length="0">
    <dxf>
      <fill>
        <patternFill patternType="solid">
          <bgColor rgb="FFFFFF00"/>
        </patternFill>
      </fill>
    </dxf>
  </rfmt>
  <rcc rId="798" sId="1">
    <oc r="C40" t="inlineStr">
      <is>
        <t>22.</t>
      </is>
    </oc>
    <nc r="C40" t="inlineStr">
      <is>
        <t>22</t>
        <phoneticPr fontId="0" type="noConversion"/>
      </is>
    </nc>
  </rcc>
  <rcc rId="799" sId="1">
    <oc r="I39" t="inlineStr">
      <is>
        <r>
          <t xml:space="preserve">15.광복절 17.추가접편입접수 </t>
        </r>
        <r>
          <rPr>
            <b/>
            <sz val="9"/>
            <color theme="1"/>
            <rFont val="맑은 고딕"/>
            <family val="3"/>
            <charset val="129"/>
          </rPr>
          <t>19.개학식</t>
        </r>
      </is>
    </oc>
    <nc r="I39" t="inlineStr">
      <is>
        <t xml:space="preserve">15.광복절 17.추가접편입접수 </t>
        <phoneticPr fontId="1" type="noConversion"/>
      </is>
    </nc>
  </rcc>
  <rcc rId="800" sId="1">
    <oc r="I40" t="inlineStr">
      <is>
        <t>23.학급임원선거(중등)</t>
      </is>
    </oc>
    <nc r="I40" t="inlineStr">
      <is>
        <t>22.개학식 23.학급임원선거(중등)</t>
        <phoneticPr fontId="0" type="noConversion"/>
      </is>
    </nc>
  </rcc>
  <rfmt sheetId="1" sqref="G39" start="0" length="0">
    <dxf>
      <fill>
        <patternFill>
          <bgColor theme="5" tint="0.79995117038483843"/>
        </patternFill>
      </fill>
    </dxf>
  </rfmt>
  <rfmt sheetId="1" sqref="G39" start="0" length="0">
    <dxf>
      <fill>
        <patternFill>
          <bgColor theme="9" tint="0.79995117038483843"/>
        </patternFill>
      </fill>
    </dxf>
  </rfmt>
  <rcc rId="801" sId="1">
    <oc r="G39" t="inlineStr">
      <is>
        <t>19.</t>
      </is>
    </oc>
    <nc r="G39" t="inlineStr">
      <is>
        <t>19</t>
        <phoneticPr fontId="0" type="noConversion"/>
      </is>
    </nc>
  </rcc>
  <rfmt sheetId="1" sqref="F39" start="0" length="0">
    <dxf>
      <fill>
        <patternFill>
          <bgColor theme="9" tint="0.79995117038483843"/>
        </patternFill>
      </fill>
    </dxf>
  </rfmt>
  <rcc rId="802" sId="1">
    <oc r="F39" t="inlineStr">
      <is>
        <t>18</t>
      </is>
    </oc>
    <nc r="F39" t="inlineStr">
      <is>
        <t>18</t>
        <phoneticPr fontId="0" type="noConversion"/>
      </is>
    </nc>
  </rcc>
  <rdn rId="0" localSheetId="1" customView="1" name="Z_A07C92D4_8AF5_449B_99BA_25BD4EF2E2E8_.wvu.PrintArea" hidden="1" oldHidden="1">
    <formula>Sheet1!$A$1:$L$74</formula>
  </rdn>
  <rcv guid="{A07C92D4-8AF5-449B-99BA-25BD4EF2E2E8}" action="add"/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M74"/>
  <sheetViews>
    <sheetView tabSelected="1" view="pageBreakPreview" zoomScaleNormal="100" workbookViewId="0">
      <pane ySplit="5" topLeftCell="A30" activePane="bottomLeft" state="frozen"/>
      <selection pane="bottomLeft" activeCell="I40" sqref="I40"/>
    </sheetView>
  </sheetViews>
  <sheetFormatPr defaultColWidth="9" defaultRowHeight="31.5"/>
  <cols>
    <col min="1" max="1" width="4.5" style="1" customWidth="1"/>
    <col min="2" max="7" width="3.875" style="2" customWidth="1"/>
    <col min="8" max="8" width="4.5" style="2" customWidth="1"/>
    <col min="9" max="9" width="48.625" style="2" customWidth="1"/>
    <col min="10" max="10" width="6.25" style="3" customWidth="1"/>
    <col min="11" max="11" width="5.25" style="3" customWidth="1"/>
    <col min="12" max="12" width="14.125" style="2" customWidth="1"/>
    <col min="13" max="13" width="22.25" style="2" customWidth="1"/>
    <col min="14" max="16384" width="9" style="2"/>
  </cols>
  <sheetData>
    <row r="1" spans="1:13">
      <c r="A1" s="116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</row>
    <row r="2" spans="1:13" ht="6" customHeight="1"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ht="17.25">
      <c r="A3" s="4" t="s">
        <v>1</v>
      </c>
      <c r="B3" s="5">
        <f t="shared" ref="B3:H3" si="0">B32+B74</f>
        <v>0</v>
      </c>
      <c r="C3" s="5">
        <f t="shared" si="0"/>
        <v>34</v>
      </c>
      <c r="D3" s="5">
        <f t="shared" si="0"/>
        <v>36</v>
      </c>
      <c r="E3" s="5">
        <f t="shared" si="0"/>
        <v>38</v>
      </c>
      <c r="F3" s="5">
        <f t="shared" si="0"/>
        <v>38</v>
      </c>
      <c r="G3" s="5">
        <f t="shared" si="0"/>
        <v>36</v>
      </c>
      <c r="H3" s="6">
        <f t="shared" si="0"/>
        <v>0</v>
      </c>
      <c r="I3" s="57" t="s">
        <v>2</v>
      </c>
      <c r="J3" s="58">
        <f>K32+K74</f>
        <v>181</v>
      </c>
      <c r="K3" s="59"/>
    </row>
    <row r="4" spans="1:13" ht="12.6" customHeight="1"/>
    <row r="5" spans="1:13" ht="27">
      <c r="A5" s="7" t="s">
        <v>3</v>
      </c>
      <c r="B5" s="8" t="s">
        <v>4</v>
      </c>
      <c r="C5" s="9" t="s">
        <v>3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60" t="s">
        <v>10</v>
      </c>
      <c r="J5" s="61" t="s">
        <v>11</v>
      </c>
      <c r="K5" s="62" t="s">
        <v>12</v>
      </c>
      <c r="L5" s="63" t="s">
        <v>13</v>
      </c>
    </row>
    <row r="6" spans="1:13" ht="39.75" customHeight="1">
      <c r="A6" s="113">
        <v>3</v>
      </c>
      <c r="B6" s="10"/>
      <c r="C6" s="11"/>
      <c r="D6" s="12" t="s">
        <v>14</v>
      </c>
      <c r="E6" s="13" t="s">
        <v>15</v>
      </c>
      <c r="F6" s="14" t="s">
        <v>16</v>
      </c>
      <c r="G6" s="14" t="s">
        <v>17</v>
      </c>
      <c r="H6" s="15">
        <v>5</v>
      </c>
      <c r="I6" s="102" t="s">
        <v>101</v>
      </c>
      <c r="J6" s="65">
        <f>COUNTIF(C6:G6,"*.")</f>
        <v>3</v>
      </c>
      <c r="K6" s="66">
        <f>J6</f>
        <v>3</v>
      </c>
    </row>
    <row r="7" spans="1:13" ht="26.45" customHeight="1">
      <c r="A7" s="114"/>
      <c r="B7" s="17">
        <v>6</v>
      </c>
      <c r="C7" s="18" t="s">
        <v>18</v>
      </c>
      <c r="D7" s="18" t="s">
        <v>19</v>
      </c>
      <c r="E7" s="18" t="s">
        <v>20</v>
      </c>
      <c r="F7" s="18" t="s">
        <v>21</v>
      </c>
      <c r="G7" s="18" t="s">
        <v>22</v>
      </c>
      <c r="H7" s="19">
        <v>12</v>
      </c>
      <c r="I7" s="104" t="s">
        <v>102</v>
      </c>
      <c r="J7" s="67">
        <f>COUNTIF(C7:G7,"*.*")</f>
        <v>5</v>
      </c>
      <c r="K7" s="68">
        <f>K6+J7</f>
        <v>8</v>
      </c>
    </row>
    <row r="8" spans="1:13" ht="26.45" customHeight="1">
      <c r="A8" s="114"/>
      <c r="B8" s="17">
        <v>13</v>
      </c>
      <c r="C8" s="18" t="s">
        <v>23</v>
      </c>
      <c r="D8" s="18" t="s">
        <v>24</v>
      </c>
      <c r="E8" s="18" t="s">
        <v>25</v>
      </c>
      <c r="F8" s="18" t="s">
        <v>26</v>
      </c>
      <c r="G8" s="18" t="s">
        <v>27</v>
      </c>
      <c r="H8" s="19">
        <v>19</v>
      </c>
      <c r="I8" s="104" t="s">
        <v>94</v>
      </c>
      <c r="J8" s="67">
        <f t="shared" ref="J8:J31" si="1">COUNTIF(C8:G8,"*.*")</f>
        <v>5</v>
      </c>
      <c r="K8" s="68">
        <f t="shared" ref="K8:K31" si="2">K7+J8</f>
        <v>13</v>
      </c>
    </row>
    <row r="9" spans="1:13" ht="26.45" customHeight="1">
      <c r="A9" s="114"/>
      <c r="B9" s="17">
        <v>20</v>
      </c>
      <c r="C9" s="18" t="s">
        <v>28</v>
      </c>
      <c r="D9" s="18" t="s">
        <v>29</v>
      </c>
      <c r="E9" s="18" t="s">
        <v>30</v>
      </c>
      <c r="F9" s="18" t="s">
        <v>31</v>
      </c>
      <c r="G9" s="18" t="s">
        <v>32</v>
      </c>
      <c r="H9" s="19">
        <v>26</v>
      </c>
      <c r="I9" s="104" t="s">
        <v>103</v>
      </c>
      <c r="J9" s="67">
        <f t="shared" si="1"/>
        <v>5</v>
      </c>
      <c r="K9" s="68">
        <f t="shared" si="2"/>
        <v>18</v>
      </c>
    </row>
    <row r="10" spans="1:13" ht="26.45" customHeight="1">
      <c r="A10" s="115"/>
      <c r="B10" s="21">
        <v>27</v>
      </c>
      <c r="C10" s="22" t="s">
        <v>33</v>
      </c>
      <c r="D10" s="22" t="s">
        <v>34</v>
      </c>
      <c r="E10" s="22" t="s">
        <v>35</v>
      </c>
      <c r="F10" s="22" t="s">
        <v>36</v>
      </c>
      <c r="G10" s="22"/>
      <c r="H10" s="23"/>
      <c r="I10" s="104" t="s">
        <v>104</v>
      </c>
      <c r="J10" s="69">
        <f t="shared" si="1"/>
        <v>4</v>
      </c>
      <c r="K10" s="70">
        <f t="shared" si="2"/>
        <v>22</v>
      </c>
      <c r="L10" s="71">
        <f>K10</f>
        <v>22</v>
      </c>
    </row>
    <row r="11" spans="1:13" ht="26.45" customHeight="1">
      <c r="A11" s="113">
        <v>4</v>
      </c>
      <c r="B11" s="10"/>
      <c r="C11" s="14"/>
      <c r="D11" s="14"/>
      <c r="E11" s="14"/>
      <c r="F11" s="14"/>
      <c r="G11" s="12" t="s">
        <v>14</v>
      </c>
      <c r="H11" s="15">
        <v>2</v>
      </c>
      <c r="I11" s="101" t="s">
        <v>37</v>
      </c>
      <c r="J11" s="65">
        <f t="shared" si="1"/>
        <v>0</v>
      </c>
      <c r="K11" s="66">
        <f t="shared" si="2"/>
        <v>22</v>
      </c>
    </row>
    <row r="12" spans="1:13" ht="26.45" customHeight="1">
      <c r="A12" s="114"/>
      <c r="B12" s="17">
        <v>3</v>
      </c>
      <c r="C12" s="24" t="s">
        <v>38</v>
      </c>
      <c r="D12" s="24" t="s">
        <v>39</v>
      </c>
      <c r="E12" s="25" t="s">
        <v>40</v>
      </c>
      <c r="F12" s="25" t="s">
        <v>18</v>
      </c>
      <c r="G12" s="25" t="s">
        <v>19</v>
      </c>
      <c r="H12" s="19">
        <v>9</v>
      </c>
      <c r="I12" s="104" t="s">
        <v>105</v>
      </c>
      <c r="J12" s="67">
        <f t="shared" si="1"/>
        <v>3</v>
      </c>
      <c r="K12" s="68">
        <f t="shared" si="2"/>
        <v>25</v>
      </c>
    </row>
    <row r="13" spans="1:13" ht="26.45" customHeight="1">
      <c r="A13" s="114"/>
      <c r="B13" s="17">
        <v>10</v>
      </c>
      <c r="C13" s="18" t="s">
        <v>22</v>
      </c>
      <c r="D13" s="18" t="s">
        <v>41</v>
      </c>
      <c r="E13" s="18" t="s">
        <v>42</v>
      </c>
      <c r="F13" s="18" t="s">
        <v>23</v>
      </c>
      <c r="G13" s="18" t="s">
        <v>24</v>
      </c>
      <c r="H13" s="19">
        <v>16</v>
      </c>
      <c r="I13" s="104" t="s">
        <v>43</v>
      </c>
      <c r="J13" s="67">
        <f t="shared" si="1"/>
        <v>5</v>
      </c>
      <c r="K13" s="68">
        <f t="shared" si="2"/>
        <v>30</v>
      </c>
    </row>
    <row r="14" spans="1:13" ht="26.45" customHeight="1">
      <c r="A14" s="114"/>
      <c r="B14" s="17">
        <v>17</v>
      </c>
      <c r="C14" s="18" t="s">
        <v>27</v>
      </c>
      <c r="D14" s="18" t="s">
        <v>44</v>
      </c>
      <c r="E14" s="18" t="s">
        <v>45</v>
      </c>
      <c r="F14" s="18" t="s">
        <v>28</v>
      </c>
      <c r="G14" s="18" t="s">
        <v>29</v>
      </c>
      <c r="H14" s="19">
        <v>23</v>
      </c>
      <c r="I14" s="104" t="s">
        <v>46</v>
      </c>
      <c r="J14" s="67">
        <f t="shared" si="1"/>
        <v>5</v>
      </c>
      <c r="K14" s="68">
        <f t="shared" si="2"/>
        <v>35</v>
      </c>
    </row>
    <row r="15" spans="1:13" ht="26.45" customHeight="1">
      <c r="A15" s="115"/>
      <c r="B15" s="21">
        <v>24</v>
      </c>
      <c r="C15" s="22" t="s">
        <v>32</v>
      </c>
      <c r="D15" s="26" t="s">
        <v>47</v>
      </c>
      <c r="E15" s="26" t="s">
        <v>48</v>
      </c>
      <c r="F15" s="26" t="s">
        <v>33</v>
      </c>
      <c r="G15" s="22" t="s">
        <v>34</v>
      </c>
      <c r="H15" s="19">
        <v>30</v>
      </c>
      <c r="I15" s="103" t="s">
        <v>49</v>
      </c>
      <c r="J15" s="69">
        <f t="shared" si="1"/>
        <v>5</v>
      </c>
      <c r="K15" s="70">
        <f t="shared" si="2"/>
        <v>40</v>
      </c>
      <c r="L15" s="71">
        <f>K15-K10</f>
        <v>18</v>
      </c>
    </row>
    <row r="16" spans="1:13" ht="26.45" customHeight="1">
      <c r="A16" s="114">
        <v>5</v>
      </c>
      <c r="B16" s="21">
        <v>1</v>
      </c>
      <c r="C16" s="27">
        <v>2</v>
      </c>
      <c r="D16" s="27">
        <v>3</v>
      </c>
      <c r="E16" s="27">
        <v>4</v>
      </c>
      <c r="F16" s="28" t="s">
        <v>50</v>
      </c>
      <c r="G16" s="28" t="s">
        <v>40</v>
      </c>
      <c r="H16" s="19">
        <v>7</v>
      </c>
      <c r="I16" s="104" t="s">
        <v>51</v>
      </c>
      <c r="J16" s="67">
        <f t="shared" si="1"/>
        <v>2</v>
      </c>
      <c r="K16" s="70">
        <f t="shared" si="2"/>
        <v>42</v>
      </c>
      <c r="M16" s="72"/>
    </row>
    <row r="17" spans="1:12" ht="32.25" customHeight="1">
      <c r="A17" s="114"/>
      <c r="B17" s="17">
        <v>8</v>
      </c>
      <c r="C17" s="18" t="s">
        <v>20</v>
      </c>
      <c r="D17" s="18" t="s">
        <v>21</v>
      </c>
      <c r="E17" s="18" t="s">
        <v>22</v>
      </c>
      <c r="F17" s="18" t="s">
        <v>41</v>
      </c>
      <c r="G17" s="18" t="s">
        <v>42</v>
      </c>
      <c r="H17" s="19">
        <v>14</v>
      </c>
      <c r="I17" s="104" t="s">
        <v>122</v>
      </c>
      <c r="J17" s="67">
        <f t="shared" si="1"/>
        <v>5</v>
      </c>
      <c r="K17" s="68">
        <f t="shared" si="2"/>
        <v>47</v>
      </c>
    </row>
    <row r="18" spans="1:12" ht="32.25" customHeight="1">
      <c r="A18" s="114"/>
      <c r="B18" s="17">
        <v>15</v>
      </c>
      <c r="C18" s="18" t="s">
        <v>25</v>
      </c>
      <c r="D18" s="18" t="s">
        <v>26</v>
      </c>
      <c r="E18" s="18" t="s">
        <v>27</v>
      </c>
      <c r="F18" s="18" t="s">
        <v>44</v>
      </c>
      <c r="G18" s="18" t="s">
        <v>45</v>
      </c>
      <c r="H18" s="19">
        <v>21</v>
      </c>
      <c r="I18" s="104" t="s">
        <v>106</v>
      </c>
      <c r="J18" s="67">
        <f t="shared" si="1"/>
        <v>5</v>
      </c>
      <c r="K18" s="68">
        <f t="shared" si="2"/>
        <v>52</v>
      </c>
    </row>
    <row r="19" spans="1:12" ht="45.75" customHeight="1">
      <c r="A19" s="114"/>
      <c r="B19" s="17">
        <v>22</v>
      </c>
      <c r="C19" s="18" t="s">
        <v>30</v>
      </c>
      <c r="D19" s="18" t="s">
        <v>31</v>
      </c>
      <c r="E19" s="18" t="s">
        <v>32</v>
      </c>
      <c r="F19" s="18" t="s">
        <v>47</v>
      </c>
      <c r="G19" s="18" t="s">
        <v>48</v>
      </c>
      <c r="H19" s="19">
        <v>28</v>
      </c>
      <c r="I19" s="110" t="s">
        <v>107</v>
      </c>
      <c r="J19" s="67">
        <f t="shared" si="1"/>
        <v>5</v>
      </c>
      <c r="K19" s="68">
        <f t="shared" si="2"/>
        <v>57</v>
      </c>
    </row>
    <row r="20" spans="1:12" ht="32.25" customHeight="1">
      <c r="A20" s="115"/>
      <c r="B20" s="29">
        <v>29</v>
      </c>
      <c r="C20" s="30" t="s">
        <v>35</v>
      </c>
      <c r="D20" s="30" t="s">
        <v>36</v>
      </c>
      <c r="E20" s="30"/>
      <c r="F20" s="30"/>
      <c r="G20" s="30"/>
      <c r="H20" s="31"/>
      <c r="I20" s="103" t="s">
        <v>120</v>
      </c>
      <c r="J20" s="69">
        <f t="shared" si="1"/>
        <v>2</v>
      </c>
      <c r="K20" s="70">
        <f t="shared" si="2"/>
        <v>59</v>
      </c>
      <c r="L20" s="71">
        <f>K20-K15</f>
        <v>19</v>
      </c>
    </row>
    <row r="21" spans="1:12" ht="26.45" customHeight="1">
      <c r="A21" s="113">
        <v>6</v>
      </c>
      <c r="B21" s="32"/>
      <c r="C21" s="14"/>
      <c r="D21" s="14"/>
      <c r="E21" s="14" t="s">
        <v>52</v>
      </c>
      <c r="F21" s="14" t="s">
        <v>15</v>
      </c>
      <c r="G21" s="12" t="s">
        <v>53</v>
      </c>
      <c r="H21" s="31">
        <v>4</v>
      </c>
      <c r="I21" s="101" t="s">
        <v>54</v>
      </c>
      <c r="J21" s="65">
        <f t="shared" si="1"/>
        <v>2</v>
      </c>
      <c r="K21" s="66">
        <f t="shared" si="2"/>
        <v>61</v>
      </c>
    </row>
    <row r="22" spans="1:12" ht="26.45" customHeight="1">
      <c r="A22" s="114"/>
      <c r="B22" s="32">
        <v>5</v>
      </c>
      <c r="C22" s="18" t="s">
        <v>40</v>
      </c>
      <c r="D22" s="18" t="s">
        <v>18</v>
      </c>
      <c r="E22" s="18" t="s">
        <v>19</v>
      </c>
      <c r="F22" s="18" t="s">
        <v>20</v>
      </c>
      <c r="G22" s="18" t="s">
        <v>21</v>
      </c>
      <c r="H22" s="19">
        <v>11</v>
      </c>
      <c r="I22" s="104" t="s">
        <v>108</v>
      </c>
      <c r="J22" s="67">
        <f t="shared" si="1"/>
        <v>5</v>
      </c>
      <c r="K22" s="68">
        <f t="shared" si="2"/>
        <v>66</v>
      </c>
    </row>
    <row r="23" spans="1:12" ht="26.45" customHeight="1">
      <c r="A23" s="114"/>
      <c r="B23" s="17">
        <v>12</v>
      </c>
      <c r="C23" s="28" t="s">
        <v>42</v>
      </c>
      <c r="D23" s="28" t="s">
        <v>23</v>
      </c>
      <c r="E23" s="28" t="s">
        <v>24</v>
      </c>
      <c r="F23" s="28" t="s">
        <v>25</v>
      </c>
      <c r="G23" s="28" t="s">
        <v>26</v>
      </c>
      <c r="H23" s="19">
        <v>18</v>
      </c>
      <c r="I23" s="104" t="s">
        <v>121</v>
      </c>
      <c r="J23" s="67">
        <f t="shared" si="1"/>
        <v>5</v>
      </c>
      <c r="K23" s="68">
        <f t="shared" si="2"/>
        <v>71</v>
      </c>
    </row>
    <row r="24" spans="1:12" ht="26.45" customHeight="1">
      <c r="A24" s="114"/>
      <c r="B24" s="17">
        <v>19</v>
      </c>
      <c r="C24" s="18" t="s">
        <v>45</v>
      </c>
      <c r="D24" s="18" t="s">
        <v>28</v>
      </c>
      <c r="E24" s="18" t="s">
        <v>29</v>
      </c>
      <c r="F24" s="18" t="s">
        <v>30</v>
      </c>
      <c r="G24" s="18" t="s">
        <v>31</v>
      </c>
      <c r="H24" s="19">
        <v>25</v>
      </c>
      <c r="I24" s="104" t="s">
        <v>119</v>
      </c>
      <c r="J24" s="67">
        <f t="shared" si="1"/>
        <v>5</v>
      </c>
      <c r="K24" s="68">
        <f t="shared" si="2"/>
        <v>76</v>
      </c>
    </row>
    <row r="25" spans="1:12" ht="26.45" customHeight="1">
      <c r="A25" s="115"/>
      <c r="B25" s="21">
        <v>26</v>
      </c>
      <c r="C25" s="22" t="s">
        <v>48</v>
      </c>
      <c r="D25" s="26" t="s">
        <v>33</v>
      </c>
      <c r="E25" s="26" t="s">
        <v>34</v>
      </c>
      <c r="F25" s="26" t="s">
        <v>35</v>
      </c>
      <c r="G25" s="22"/>
      <c r="H25" s="23"/>
      <c r="I25" s="103" t="s">
        <v>55</v>
      </c>
      <c r="J25" s="69">
        <f t="shared" si="1"/>
        <v>4</v>
      </c>
      <c r="K25" s="70">
        <f t="shared" si="2"/>
        <v>80</v>
      </c>
      <c r="L25" s="71">
        <f>K25-K20</f>
        <v>21</v>
      </c>
    </row>
    <row r="26" spans="1:12" ht="26.45" customHeight="1">
      <c r="A26" s="113">
        <v>7</v>
      </c>
      <c r="B26" s="10"/>
      <c r="C26" s="14"/>
      <c r="D26" s="14"/>
      <c r="E26" s="14"/>
      <c r="F26" s="14"/>
      <c r="G26" s="14" t="s">
        <v>52</v>
      </c>
      <c r="H26" s="15">
        <v>2</v>
      </c>
      <c r="I26" s="101" t="s">
        <v>109</v>
      </c>
      <c r="J26" s="65">
        <f t="shared" si="1"/>
        <v>1</v>
      </c>
      <c r="K26" s="66">
        <f t="shared" si="2"/>
        <v>81</v>
      </c>
    </row>
    <row r="27" spans="1:12" ht="34.5" customHeight="1">
      <c r="A27" s="114"/>
      <c r="B27" s="17">
        <v>3</v>
      </c>
      <c r="C27" s="18" t="s">
        <v>17</v>
      </c>
      <c r="D27" s="18" t="s">
        <v>50</v>
      </c>
      <c r="E27" s="18" t="s">
        <v>40</v>
      </c>
      <c r="F27" s="18" t="s">
        <v>18</v>
      </c>
      <c r="G27" s="18" t="s">
        <v>19</v>
      </c>
      <c r="H27" s="19">
        <v>9</v>
      </c>
      <c r="I27" s="104" t="s">
        <v>118</v>
      </c>
      <c r="J27" s="67">
        <f t="shared" si="1"/>
        <v>5</v>
      </c>
      <c r="K27" s="73">
        <f t="shared" si="2"/>
        <v>86</v>
      </c>
      <c r="L27" s="72"/>
    </row>
    <row r="28" spans="1:12" ht="26.45" customHeight="1">
      <c r="A28" s="114"/>
      <c r="B28" s="17">
        <v>10</v>
      </c>
      <c r="C28" s="28" t="s">
        <v>22</v>
      </c>
      <c r="D28" s="28" t="s">
        <v>41</v>
      </c>
      <c r="E28" s="33" t="s">
        <v>42</v>
      </c>
      <c r="F28" s="34" t="s">
        <v>56</v>
      </c>
      <c r="G28" s="35" t="s">
        <v>57</v>
      </c>
      <c r="H28" s="19">
        <v>16</v>
      </c>
      <c r="I28" s="111" t="s">
        <v>58</v>
      </c>
      <c r="J28" s="67">
        <f t="shared" si="1"/>
        <v>3</v>
      </c>
      <c r="K28" s="68">
        <f t="shared" si="2"/>
        <v>89</v>
      </c>
      <c r="L28" s="72">
        <f>SUM(J26:J28)</f>
        <v>9</v>
      </c>
    </row>
    <row r="29" spans="1:12" ht="26.45" customHeight="1">
      <c r="A29" s="114"/>
      <c r="B29" s="17">
        <v>17</v>
      </c>
      <c r="C29" s="35" t="s">
        <v>59</v>
      </c>
      <c r="D29" s="35" t="s">
        <v>60</v>
      </c>
      <c r="E29" s="35" t="s">
        <v>61</v>
      </c>
      <c r="F29" s="35" t="s">
        <v>62</v>
      </c>
      <c r="G29" s="35" t="s">
        <v>63</v>
      </c>
      <c r="H29" s="19">
        <v>23</v>
      </c>
      <c r="I29" s="112"/>
      <c r="J29" s="67">
        <f t="shared" si="1"/>
        <v>0</v>
      </c>
      <c r="K29" s="68">
        <f t="shared" si="2"/>
        <v>89</v>
      </c>
    </row>
    <row r="30" spans="1:12" ht="26.45" customHeight="1">
      <c r="A30" s="115"/>
      <c r="B30" s="21">
        <v>24</v>
      </c>
      <c r="C30" s="36" t="s">
        <v>64</v>
      </c>
      <c r="D30" s="36" t="s">
        <v>65</v>
      </c>
      <c r="E30" s="36" t="s">
        <v>66</v>
      </c>
      <c r="F30" s="36" t="s">
        <v>67</v>
      </c>
      <c r="G30" s="36" t="s">
        <v>68</v>
      </c>
      <c r="H30" s="23">
        <v>30</v>
      </c>
      <c r="I30" s="75"/>
      <c r="J30" s="69">
        <f t="shared" si="1"/>
        <v>0</v>
      </c>
      <c r="K30" s="70">
        <f t="shared" si="2"/>
        <v>89</v>
      </c>
    </row>
    <row r="31" spans="1:12" ht="26.45" customHeight="1">
      <c r="A31" s="20"/>
      <c r="B31" s="37">
        <v>31</v>
      </c>
      <c r="C31" s="38"/>
      <c r="D31" s="38"/>
      <c r="E31" s="38"/>
      <c r="F31" s="38"/>
      <c r="G31" s="38"/>
      <c r="H31" s="39"/>
      <c r="I31" s="76"/>
      <c r="J31" s="69">
        <f t="shared" si="1"/>
        <v>0</v>
      </c>
      <c r="K31" s="70">
        <f t="shared" si="2"/>
        <v>89</v>
      </c>
    </row>
    <row r="32" spans="1:12" ht="30.75" customHeight="1">
      <c r="A32" s="40" t="s">
        <v>69</v>
      </c>
      <c r="B32" s="41">
        <f>COUNTIF(B6:B30,"*。*")</f>
        <v>0</v>
      </c>
      <c r="C32" s="41">
        <f>COUNTIF(C6:C30,"*.*")</f>
        <v>17</v>
      </c>
      <c r="D32" s="41">
        <f>COUNTIF(D6:D30,"*.*")</f>
        <v>17</v>
      </c>
      <c r="E32" s="41">
        <f>COUNTIF(E6:E30,"*.*")</f>
        <v>19</v>
      </c>
      <c r="F32" s="41">
        <f>COUNTIF(F6:F30,"*.*")</f>
        <v>19</v>
      </c>
      <c r="G32" s="41">
        <f>COUNTIF(G6:G30,"*.*")</f>
        <v>17</v>
      </c>
      <c r="H32" s="41">
        <f>COUNTIF(H6:H30,"*。*")</f>
        <v>0</v>
      </c>
      <c r="I32" s="77"/>
      <c r="J32" s="78" t="s">
        <v>70</v>
      </c>
      <c r="K32" s="79">
        <f>K30</f>
        <v>89</v>
      </c>
    </row>
    <row r="33" spans="1:13" ht="25.15" customHeight="1">
      <c r="A33" s="42"/>
      <c r="B33" s="43"/>
      <c r="C33" s="43"/>
      <c r="D33" s="43"/>
      <c r="E33" s="43"/>
      <c r="F33" s="43"/>
      <c r="G33" s="43"/>
      <c r="H33" s="43"/>
      <c r="I33" s="80"/>
      <c r="J33" s="81"/>
      <c r="K33" s="81"/>
    </row>
    <row r="34" spans="1:13" ht="25.15" customHeight="1">
      <c r="A34" s="117" t="s">
        <v>71</v>
      </c>
      <c r="B34" s="117"/>
      <c r="C34" s="117"/>
      <c r="D34" s="117"/>
      <c r="E34" s="117"/>
      <c r="F34" s="117"/>
      <c r="G34" s="117"/>
      <c r="H34" s="117"/>
      <c r="I34" s="117"/>
      <c r="J34" s="117"/>
      <c r="K34" s="117"/>
    </row>
    <row r="35" spans="1:13" ht="8.4499999999999993" customHeight="1">
      <c r="A35" s="44"/>
      <c r="B35" s="44"/>
      <c r="C35" s="44"/>
      <c r="D35" s="44"/>
      <c r="E35" s="44"/>
      <c r="F35" s="44"/>
      <c r="G35" s="44"/>
      <c r="H35" s="44"/>
      <c r="I35" s="44"/>
      <c r="J35" s="81"/>
      <c r="K35" s="81"/>
    </row>
    <row r="36" spans="1:13" ht="27" customHeight="1">
      <c r="A36" s="7" t="s">
        <v>3</v>
      </c>
      <c r="B36" s="45" t="s">
        <v>4</v>
      </c>
      <c r="C36" s="9" t="s">
        <v>3</v>
      </c>
      <c r="D36" s="9" t="s">
        <v>5</v>
      </c>
      <c r="E36" s="9" t="s">
        <v>6</v>
      </c>
      <c r="F36" s="9" t="s">
        <v>7</v>
      </c>
      <c r="G36" s="9" t="s">
        <v>8</v>
      </c>
      <c r="H36" s="46" t="s">
        <v>9</v>
      </c>
      <c r="I36" s="60" t="s">
        <v>10</v>
      </c>
      <c r="J36" s="82" t="s">
        <v>11</v>
      </c>
      <c r="K36" s="83" t="s">
        <v>72</v>
      </c>
    </row>
    <row r="37" spans="1:13" ht="22.9" customHeight="1">
      <c r="A37" s="113">
        <v>8</v>
      </c>
      <c r="B37" s="10"/>
      <c r="C37" s="47" t="s">
        <v>14</v>
      </c>
      <c r="D37" s="47" t="s">
        <v>73</v>
      </c>
      <c r="E37" s="47" t="s">
        <v>74</v>
      </c>
      <c r="F37" s="47" t="s">
        <v>38</v>
      </c>
      <c r="G37" s="47" t="s">
        <v>39</v>
      </c>
      <c r="H37" s="15">
        <v>6</v>
      </c>
      <c r="I37" s="84"/>
      <c r="J37" s="65">
        <f t="shared" ref="J37" si="3">COUNTIF(C37:G37,"*.*")</f>
        <v>0</v>
      </c>
      <c r="K37" s="66">
        <v>0</v>
      </c>
    </row>
    <row r="38" spans="1:13" ht="22.9" customHeight="1">
      <c r="A38" s="114"/>
      <c r="B38" s="17">
        <v>7</v>
      </c>
      <c r="C38" s="35" t="s">
        <v>75</v>
      </c>
      <c r="D38" s="35" t="s">
        <v>76</v>
      </c>
      <c r="E38" s="35" t="s">
        <v>77</v>
      </c>
      <c r="F38" s="35" t="s">
        <v>78</v>
      </c>
      <c r="G38" s="35" t="s">
        <v>79</v>
      </c>
      <c r="H38" s="19">
        <v>13</v>
      </c>
      <c r="I38" s="74"/>
      <c r="J38" s="67">
        <f t="shared" ref="J38:J41" si="4">COUNTIF(C38:G38,"*.*")</f>
        <v>0</v>
      </c>
      <c r="K38" s="68">
        <f t="shared" ref="K38:K42" si="5">K37+J38</f>
        <v>0</v>
      </c>
    </row>
    <row r="39" spans="1:13" ht="22.9" customHeight="1">
      <c r="A39" s="114"/>
      <c r="B39" s="17">
        <v>14</v>
      </c>
      <c r="C39" s="35" t="s">
        <v>57</v>
      </c>
      <c r="D39" s="35" t="s">
        <v>80</v>
      </c>
      <c r="E39" s="35" t="s">
        <v>81</v>
      </c>
      <c r="F39" s="35" t="s">
        <v>130</v>
      </c>
      <c r="G39" s="35" t="s">
        <v>129</v>
      </c>
      <c r="H39" s="19">
        <v>20</v>
      </c>
      <c r="I39" s="104" t="s">
        <v>127</v>
      </c>
      <c r="J39" s="67">
        <f t="shared" si="4"/>
        <v>0</v>
      </c>
      <c r="K39" s="68">
        <f t="shared" si="5"/>
        <v>0</v>
      </c>
    </row>
    <row r="40" spans="1:13" ht="25.15" customHeight="1">
      <c r="A40" s="114"/>
      <c r="B40" s="17">
        <v>21</v>
      </c>
      <c r="C40" s="33" t="s">
        <v>126</v>
      </c>
      <c r="D40" s="18" t="s">
        <v>30</v>
      </c>
      <c r="E40" s="18" t="s">
        <v>31</v>
      </c>
      <c r="F40" s="18" t="s">
        <v>32</v>
      </c>
      <c r="G40" s="18" t="s">
        <v>47</v>
      </c>
      <c r="H40" s="19">
        <v>28</v>
      </c>
      <c r="I40" s="105" t="s">
        <v>128</v>
      </c>
      <c r="J40" s="67">
        <f t="shared" si="4"/>
        <v>4</v>
      </c>
      <c r="K40" s="68">
        <f t="shared" si="5"/>
        <v>4</v>
      </c>
    </row>
    <row r="41" spans="1:13" ht="25.9" customHeight="1">
      <c r="A41" s="114"/>
      <c r="B41" s="48">
        <v>28</v>
      </c>
      <c r="C41" s="49" t="s">
        <v>34</v>
      </c>
      <c r="D41" s="49" t="s">
        <v>35</v>
      </c>
      <c r="E41" s="49" t="s">
        <v>36</v>
      </c>
      <c r="F41" s="49"/>
      <c r="G41" s="49"/>
      <c r="H41" s="50"/>
      <c r="I41" s="104"/>
      <c r="J41" s="67">
        <f t="shared" si="4"/>
        <v>3</v>
      </c>
      <c r="K41" s="68">
        <f t="shared" si="5"/>
        <v>7</v>
      </c>
      <c r="L41" s="71">
        <f>K41</f>
        <v>7</v>
      </c>
    </row>
    <row r="42" spans="1:13" ht="33.75" customHeight="1">
      <c r="A42" s="113">
        <v>9</v>
      </c>
      <c r="B42" s="10"/>
      <c r="C42" s="14"/>
      <c r="D42" s="14"/>
      <c r="E42" s="14"/>
      <c r="F42" s="14" t="s">
        <v>52</v>
      </c>
      <c r="G42" s="14" t="s">
        <v>15</v>
      </c>
      <c r="H42" s="15">
        <v>3</v>
      </c>
      <c r="I42" s="106" t="s">
        <v>123</v>
      </c>
      <c r="J42" s="65">
        <f t="shared" ref="J42:J73" si="6">COUNTIF(C42:G42,"*.*")</f>
        <v>2</v>
      </c>
      <c r="K42" s="66">
        <f t="shared" si="5"/>
        <v>9</v>
      </c>
    </row>
    <row r="43" spans="1:13" ht="41.25" customHeight="1">
      <c r="A43" s="114"/>
      <c r="B43" s="17">
        <v>4</v>
      </c>
      <c r="C43" s="18" t="s">
        <v>50</v>
      </c>
      <c r="D43" s="18" t="s">
        <v>40</v>
      </c>
      <c r="E43" s="18" t="s">
        <v>18</v>
      </c>
      <c r="F43" s="18" t="s">
        <v>19</v>
      </c>
      <c r="G43" s="18" t="s">
        <v>20</v>
      </c>
      <c r="H43" s="51">
        <v>10</v>
      </c>
      <c r="I43" s="104" t="s">
        <v>117</v>
      </c>
      <c r="J43" s="67">
        <f t="shared" si="6"/>
        <v>5</v>
      </c>
      <c r="K43" s="68">
        <f t="shared" ref="K43:K73" si="7">K42+J43</f>
        <v>14</v>
      </c>
    </row>
    <row r="44" spans="1:13" ht="39" customHeight="1">
      <c r="A44" s="114"/>
      <c r="B44" s="17">
        <v>11</v>
      </c>
      <c r="C44" s="52" t="s">
        <v>79</v>
      </c>
      <c r="D44" s="52" t="s">
        <v>82</v>
      </c>
      <c r="E44" s="18" t="s">
        <v>23</v>
      </c>
      <c r="F44" s="18" t="s">
        <v>24</v>
      </c>
      <c r="G44" s="18" t="s">
        <v>25</v>
      </c>
      <c r="H44" s="19">
        <v>17</v>
      </c>
      <c r="I44" s="107" t="s">
        <v>116</v>
      </c>
      <c r="J44" s="67">
        <f t="shared" si="6"/>
        <v>3</v>
      </c>
      <c r="K44" s="68">
        <f t="shared" si="7"/>
        <v>17</v>
      </c>
    </row>
    <row r="45" spans="1:13" ht="29.25" customHeight="1">
      <c r="A45" s="114"/>
      <c r="B45" s="17">
        <v>18</v>
      </c>
      <c r="C45" s="28" t="s">
        <v>44</v>
      </c>
      <c r="D45" s="28" t="s">
        <v>45</v>
      </c>
      <c r="E45" s="28" t="s">
        <v>28</v>
      </c>
      <c r="F45" s="28" t="s">
        <v>29</v>
      </c>
      <c r="G45" s="28" t="s">
        <v>30</v>
      </c>
      <c r="H45" s="19">
        <v>24</v>
      </c>
      <c r="I45" s="104" t="s">
        <v>95</v>
      </c>
      <c r="J45" s="67">
        <f t="shared" si="6"/>
        <v>5</v>
      </c>
      <c r="K45" s="68">
        <f t="shared" si="7"/>
        <v>22</v>
      </c>
    </row>
    <row r="46" spans="1:13" ht="39.75" customHeight="1">
      <c r="A46" s="115"/>
      <c r="B46" s="21">
        <v>25</v>
      </c>
      <c r="C46" s="22" t="s">
        <v>47</v>
      </c>
      <c r="D46" s="22" t="s">
        <v>48</v>
      </c>
      <c r="E46" s="22" t="s">
        <v>33</v>
      </c>
      <c r="F46" s="22" t="s">
        <v>34</v>
      </c>
      <c r="G46" s="22" t="s">
        <v>35</v>
      </c>
      <c r="H46" s="23"/>
      <c r="I46" s="104" t="s">
        <v>96</v>
      </c>
      <c r="J46" s="69">
        <f t="shared" si="6"/>
        <v>5</v>
      </c>
      <c r="K46" s="70">
        <f t="shared" si="7"/>
        <v>27</v>
      </c>
      <c r="L46" s="71">
        <f>K46-K41</f>
        <v>20</v>
      </c>
    </row>
    <row r="47" spans="1:13" ht="25.15" customHeight="1">
      <c r="A47" s="113">
        <v>10</v>
      </c>
      <c r="B47" s="10"/>
      <c r="C47" s="14"/>
      <c r="D47" s="14"/>
      <c r="E47" s="14"/>
      <c r="F47" s="14"/>
      <c r="G47" s="11"/>
      <c r="H47" s="15">
        <v>1</v>
      </c>
      <c r="I47" s="101" t="s">
        <v>83</v>
      </c>
      <c r="J47" s="65">
        <f t="shared" si="6"/>
        <v>0</v>
      </c>
      <c r="K47" s="66">
        <f t="shared" si="7"/>
        <v>27</v>
      </c>
    </row>
    <row r="48" spans="1:13" ht="25.15" customHeight="1">
      <c r="A48" s="114"/>
      <c r="B48" s="17">
        <v>2</v>
      </c>
      <c r="C48" s="52" t="s">
        <v>74</v>
      </c>
      <c r="D48" s="52" t="s">
        <v>38</v>
      </c>
      <c r="E48" s="52" t="s">
        <v>39</v>
      </c>
      <c r="F48" s="52" t="s">
        <v>84</v>
      </c>
      <c r="G48" s="52" t="s">
        <v>85</v>
      </c>
      <c r="H48" s="19">
        <v>8</v>
      </c>
      <c r="I48" s="104"/>
      <c r="J48" s="67">
        <f t="shared" si="6"/>
        <v>0</v>
      </c>
      <c r="K48" s="68">
        <f t="shared" si="7"/>
        <v>27</v>
      </c>
      <c r="M48" s="86"/>
    </row>
    <row r="49" spans="1:12" ht="25.15" customHeight="1">
      <c r="A49" s="114"/>
      <c r="B49" s="17">
        <v>9</v>
      </c>
      <c r="C49" s="18" t="s">
        <v>21</v>
      </c>
      <c r="D49" s="18" t="s">
        <v>22</v>
      </c>
      <c r="E49" s="18" t="s">
        <v>41</v>
      </c>
      <c r="F49" s="18" t="s">
        <v>42</v>
      </c>
      <c r="G49" s="18" t="s">
        <v>23</v>
      </c>
      <c r="H49" s="19">
        <v>15</v>
      </c>
      <c r="I49" s="104"/>
      <c r="J49" s="67">
        <f t="shared" si="6"/>
        <v>5</v>
      </c>
      <c r="K49" s="68">
        <f t="shared" si="7"/>
        <v>32</v>
      </c>
    </row>
    <row r="50" spans="1:12" ht="25.15" customHeight="1">
      <c r="A50" s="114"/>
      <c r="B50" s="17">
        <v>16</v>
      </c>
      <c r="C50" s="18" t="s">
        <v>26</v>
      </c>
      <c r="D50" s="18" t="s">
        <v>27</v>
      </c>
      <c r="E50" s="18" t="s">
        <v>44</v>
      </c>
      <c r="F50" s="18" t="s">
        <v>45</v>
      </c>
      <c r="G50" s="18" t="s">
        <v>28</v>
      </c>
      <c r="H50" s="19">
        <v>22</v>
      </c>
      <c r="I50" s="104" t="s">
        <v>97</v>
      </c>
      <c r="J50" s="67">
        <f t="shared" si="6"/>
        <v>5</v>
      </c>
      <c r="K50" s="68">
        <f t="shared" si="7"/>
        <v>37</v>
      </c>
    </row>
    <row r="51" spans="1:12" ht="33.75" customHeight="1">
      <c r="A51" s="114"/>
      <c r="B51" s="17">
        <v>23</v>
      </c>
      <c r="C51" s="18" t="s">
        <v>31</v>
      </c>
      <c r="D51" s="53" t="s">
        <v>32</v>
      </c>
      <c r="E51" s="53" t="s">
        <v>47</v>
      </c>
      <c r="F51" s="53" t="s">
        <v>48</v>
      </c>
      <c r="G51" s="18" t="s">
        <v>33</v>
      </c>
      <c r="H51" s="19">
        <v>29</v>
      </c>
      <c r="I51" s="108" t="s">
        <v>124</v>
      </c>
      <c r="J51" s="67">
        <f t="shared" ref="J51:J52" si="8">COUNTIF(C51:G51,"*.*")</f>
        <v>5</v>
      </c>
      <c r="K51" s="68">
        <f t="shared" ref="K51:K52" si="9">K50+J51</f>
        <v>42</v>
      </c>
      <c r="L51" s="71"/>
    </row>
    <row r="52" spans="1:12" ht="25.15" customHeight="1">
      <c r="A52" s="16"/>
      <c r="B52" s="54">
        <v>30</v>
      </c>
      <c r="C52" s="55" t="s">
        <v>36</v>
      </c>
      <c r="D52" s="55"/>
      <c r="E52" s="55"/>
      <c r="F52" s="55"/>
      <c r="G52" s="55"/>
      <c r="H52" s="56"/>
      <c r="I52" s="109"/>
      <c r="J52" s="67">
        <f t="shared" si="8"/>
        <v>1</v>
      </c>
      <c r="K52" s="68">
        <f t="shared" si="9"/>
        <v>43</v>
      </c>
      <c r="L52" s="71">
        <f>K52-K47</f>
        <v>16</v>
      </c>
    </row>
    <row r="53" spans="1:12" ht="25.15" customHeight="1">
      <c r="A53" s="113">
        <v>11</v>
      </c>
      <c r="B53" s="10"/>
      <c r="C53" s="14"/>
      <c r="D53" s="14" t="s">
        <v>52</v>
      </c>
      <c r="E53" s="14" t="s">
        <v>15</v>
      </c>
      <c r="F53" s="14" t="s">
        <v>16</v>
      </c>
      <c r="G53" s="14" t="s">
        <v>17</v>
      </c>
      <c r="H53" s="15">
        <v>5</v>
      </c>
      <c r="I53" s="101" t="s">
        <v>98</v>
      </c>
      <c r="J53" s="65">
        <f t="shared" si="6"/>
        <v>4</v>
      </c>
      <c r="K53" s="66">
        <f>K51+J53</f>
        <v>46</v>
      </c>
    </row>
    <row r="54" spans="1:12" ht="37.5" customHeight="1">
      <c r="A54" s="114"/>
      <c r="B54" s="17">
        <v>6</v>
      </c>
      <c r="C54" s="18" t="s">
        <v>18</v>
      </c>
      <c r="D54" s="18" t="s">
        <v>19</v>
      </c>
      <c r="E54" s="18" t="s">
        <v>20</v>
      </c>
      <c r="F54" s="18" t="s">
        <v>21</v>
      </c>
      <c r="G54" s="18" t="s">
        <v>22</v>
      </c>
      <c r="H54" s="19">
        <v>12</v>
      </c>
      <c r="I54" s="104" t="s">
        <v>115</v>
      </c>
      <c r="J54" s="67">
        <f t="shared" si="6"/>
        <v>5</v>
      </c>
      <c r="K54" s="68">
        <f t="shared" si="7"/>
        <v>51</v>
      </c>
    </row>
    <row r="55" spans="1:12" ht="25.15" customHeight="1">
      <c r="A55" s="114"/>
      <c r="B55" s="17">
        <v>13</v>
      </c>
      <c r="C55" s="18" t="s">
        <v>23</v>
      </c>
      <c r="D55" s="18" t="s">
        <v>24</v>
      </c>
      <c r="E55" s="18" t="s">
        <v>25</v>
      </c>
      <c r="F55" s="18" t="s">
        <v>26</v>
      </c>
      <c r="G55" s="18" t="s">
        <v>27</v>
      </c>
      <c r="H55" s="19">
        <v>19</v>
      </c>
      <c r="I55" s="104" t="s">
        <v>114</v>
      </c>
      <c r="J55" s="67">
        <f t="shared" si="6"/>
        <v>5</v>
      </c>
      <c r="K55" s="68">
        <f t="shared" si="7"/>
        <v>56</v>
      </c>
    </row>
    <row r="56" spans="1:12" ht="36" customHeight="1">
      <c r="A56" s="114"/>
      <c r="B56" s="17">
        <v>20</v>
      </c>
      <c r="C56" s="18" t="s">
        <v>28</v>
      </c>
      <c r="D56" s="18" t="s">
        <v>29</v>
      </c>
      <c r="E56" s="18" t="s">
        <v>30</v>
      </c>
      <c r="F56" s="18" t="s">
        <v>31</v>
      </c>
      <c r="G56" s="18" t="s">
        <v>32</v>
      </c>
      <c r="H56" s="19">
        <v>26</v>
      </c>
      <c r="I56" s="104" t="s">
        <v>125</v>
      </c>
      <c r="J56" s="87">
        <f t="shared" si="6"/>
        <v>5</v>
      </c>
      <c r="K56" s="68">
        <f t="shared" si="7"/>
        <v>61</v>
      </c>
    </row>
    <row r="57" spans="1:12" ht="25.15" customHeight="1">
      <c r="A57" s="115"/>
      <c r="B57" s="21">
        <v>27</v>
      </c>
      <c r="C57" s="22" t="s">
        <v>33</v>
      </c>
      <c r="D57" s="22" t="s">
        <v>34</v>
      </c>
      <c r="E57" s="22" t="s">
        <v>35</v>
      </c>
      <c r="F57" s="22"/>
      <c r="G57" s="22"/>
      <c r="H57" s="23"/>
      <c r="I57" s="103" t="s">
        <v>99</v>
      </c>
      <c r="J57" s="69">
        <f t="shared" si="6"/>
        <v>3</v>
      </c>
      <c r="K57" s="70">
        <f t="shared" si="7"/>
        <v>64</v>
      </c>
      <c r="L57" s="88">
        <f>K57-K51</f>
        <v>22</v>
      </c>
    </row>
    <row r="58" spans="1:12" ht="25.15" customHeight="1">
      <c r="A58" s="113">
        <v>12</v>
      </c>
      <c r="B58" s="10"/>
      <c r="C58" s="14"/>
      <c r="D58" s="14"/>
      <c r="E58" s="14"/>
      <c r="F58" s="14" t="s">
        <v>52</v>
      </c>
      <c r="G58" s="14" t="s">
        <v>15</v>
      </c>
      <c r="H58" s="15">
        <v>3</v>
      </c>
      <c r="I58" s="101"/>
      <c r="J58" s="65">
        <f t="shared" si="6"/>
        <v>2</v>
      </c>
      <c r="K58" s="66">
        <f t="shared" si="7"/>
        <v>66</v>
      </c>
    </row>
    <row r="59" spans="1:12" ht="25.15" customHeight="1">
      <c r="A59" s="114"/>
      <c r="B59" s="17">
        <v>4</v>
      </c>
      <c r="C59" s="18" t="s">
        <v>50</v>
      </c>
      <c r="D59" s="18" t="s">
        <v>40</v>
      </c>
      <c r="E59" s="18" t="s">
        <v>18</v>
      </c>
      <c r="F59" s="18" t="s">
        <v>19</v>
      </c>
      <c r="G59" s="18" t="s">
        <v>20</v>
      </c>
      <c r="H59" s="19">
        <v>10</v>
      </c>
      <c r="I59" s="104" t="s">
        <v>86</v>
      </c>
      <c r="J59" s="67">
        <f t="shared" si="6"/>
        <v>5</v>
      </c>
      <c r="K59" s="68">
        <f t="shared" si="7"/>
        <v>71</v>
      </c>
    </row>
    <row r="60" spans="1:12" ht="25.15" customHeight="1">
      <c r="A60" s="114"/>
      <c r="B60" s="17">
        <v>11</v>
      </c>
      <c r="C60" s="18" t="s">
        <v>41</v>
      </c>
      <c r="D60" s="18" t="s">
        <v>42</v>
      </c>
      <c r="E60" s="18" t="s">
        <v>23</v>
      </c>
      <c r="F60" s="18" t="s">
        <v>24</v>
      </c>
      <c r="G60" s="18" t="s">
        <v>25</v>
      </c>
      <c r="H60" s="19">
        <v>17</v>
      </c>
      <c r="I60" s="105"/>
      <c r="J60" s="67">
        <f t="shared" si="6"/>
        <v>5</v>
      </c>
      <c r="K60" s="68">
        <f t="shared" si="7"/>
        <v>76</v>
      </c>
    </row>
    <row r="61" spans="1:12" ht="29.25" customHeight="1">
      <c r="A61" s="114"/>
      <c r="B61" s="17">
        <v>18</v>
      </c>
      <c r="C61" s="18" t="s">
        <v>44</v>
      </c>
      <c r="D61" s="53" t="s">
        <v>45</v>
      </c>
      <c r="E61" s="53" t="s">
        <v>28</v>
      </c>
      <c r="F61" s="53" t="s">
        <v>29</v>
      </c>
      <c r="G61" s="18" t="s">
        <v>30</v>
      </c>
      <c r="H61" s="19">
        <v>24</v>
      </c>
      <c r="I61" s="104" t="s">
        <v>112</v>
      </c>
      <c r="J61" s="67">
        <f t="shared" si="6"/>
        <v>5</v>
      </c>
      <c r="K61" s="68">
        <f t="shared" si="7"/>
        <v>81</v>
      </c>
    </row>
    <row r="62" spans="1:12" ht="54" customHeight="1">
      <c r="A62" s="115"/>
      <c r="B62" s="21">
        <v>25</v>
      </c>
      <c r="C62" s="22" t="s">
        <v>47</v>
      </c>
      <c r="D62" s="22" t="s">
        <v>48</v>
      </c>
      <c r="E62" s="22" t="s">
        <v>33</v>
      </c>
      <c r="F62" s="22" t="s">
        <v>34</v>
      </c>
      <c r="G62" s="22" t="s">
        <v>35</v>
      </c>
      <c r="H62" s="23">
        <v>31</v>
      </c>
      <c r="I62" s="104" t="s">
        <v>113</v>
      </c>
      <c r="J62" s="69">
        <f t="shared" si="6"/>
        <v>5</v>
      </c>
      <c r="K62" s="70">
        <f t="shared" si="7"/>
        <v>86</v>
      </c>
      <c r="L62" s="71">
        <f>K62-K57</f>
        <v>22</v>
      </c>
    </row>
    <row r="63" spans="1:12" ht="25.15" customHeight="1">
      <c r="A63" s="113">
        <v>1</v>
      </c>
      <c r="B63" s="10"/>
      <c r="C63" s="14"/>
      <c r="D63" s="14"/>
      <c r="E63" s="14"/>
      <c r="F63" s="14"/>
      <c r="G63" s="14"/>
      <c r="H63" s="15"/>
      <c r="I63" s="101"/>
      <c r="J63" s="65">
        <f t="shared" si="6"/>
        <v>0</v>
      </c>
      <c r="K63" s="66">
        <f t="shared" si="7"/>
        <v>86</v>
      </c>
      <c r="L63" s="89"/>
    </row>
    <row r="64" spans="1:12" ht="28.5" customHeight="1">
      <c r="A64" s="114"/>
      <c r="B64" s="17">
        <v>1</v>
      </c>
      <c r="C64" s="52" t="s">
        <v>73</v>
      </c>
      <c r="D64" s="28" t="s">
        <v>16</v>
      </c>
      <c r="E64" s="28" t="s">
        <v>17</v>
      </c>
      <c r="F64" s="28" t="s">
        <v>50</v>
      </c>
      <c r="G64" s="28" t="s">
        <v>40</v>
      </c>
      <c r="H64" s="19">
        <v>7</v>
      </c>
      <c r="I64" s="104" t="s">
        <v>110</v>
      </c>
      <c r="J64" s="67">
        <f t="shared" si="6"/>
        <v>4</v>
      </c>
      <c r="K64" s="73">
        <f t="shared" si="7"/>
        <v>90</v>
      </c>
      <c r="L64" s="90"/>
    </row>
    <row r="65" spans="1:12" ht="28.5" customHeight="1">
      <c r="A65" s="114"/>
      <c r="B65" s="17">
        <v>8</v>
      </c>
      <c r="C65" s="28" t="s">
        <v>20</v>
      </c>
      <c r="D65" s="33" t="s">
        <v>21</v>
      </c>
      <c r="E65" s="35" t="s">
        <v>78</v>
      </c>
      <c r="F65" s="35" t="s">
        <v>79</v>
      </c>
      <c r="G65" s="35" t="s">
        <v>82</v>
      </c>
      <c r="H65" s="19">
        <v>14</v>
      </c>
      <c r="I65" s="97" t="s">
        <v>100</v>
      </c>
      <c r="J65" s="67">
        <f t="shared" si="6"/>
        <v>2</v>
      </c>
      <c r="K65" s="68">
        <f t="shared" si="7"/>
        <v>92</v>
      </c>
      <c r="L65" s="98">
        <f>K65-K62</f>
        <v>6</v>
      </c>
    </row>
    <row r="66" spans="1:12" ht="22.15" customHeight="1">
      <c r="A66" s="114"/>
      <c r="B66" s="17">
        <v>15</v>
      </c>
      <c r="C66" s="35" t="s">
        <v>80</v>
      </c>
      <c r="D66" s="35" t="s">
        <v>81</v>
      </c>
      <c r="E66" s="35" t="s">
        <v>59</v>
      </c>
      <c r="F66" s="35" t="s">
        <v>60</v>
      </c>
      <c r="G66" s="35" t="s">
        <v>61</v>
      </c>
      <c r="H66" s="19">
        <v>21</v>
      </c>
      <c r="I66" s="104"/>
      <c r="J66" s="67">
        <f t="shared" si="6"/>
        <v>0</v>
      </c>
      <c r="K66" s="68">
        <f t="shared" si="7"/>
        <v>92</v>
      </c>
    </row>
    <row r="67" spans="1:12" ht="22.15" customHeight="1">
      <c r="A67" s="114"/>
      <c r="B67" s="17">
        <v>22</v>
      </c>
      <c r="C67" s="52" t="s">
        <v>87</v>
      </c>
      <c r="D67" s="52" t="s">
        <v>88</v>
      </c>
      <c r="E67" s="52" t="s">
        <v>64</v>
      </c>
      <c r="F67" s="52" t="s">
        <v>65</v>
      </c>
      <c r="G67" s="52" t="s">
        <v>66</v>
      </c>
      <c r="H67" s="19">
        <v>28</v>
      </c>
      <c r="I67" s="104" t="s">
        <v>89</v>
      </c>
      <c r="J67" s="67">
        <f t="shared" si="6"/>
        <v>0</v>
      </c>
      <c r="K67" s="68">
        <f t="shared" si="7"/>
        <v>92</v>
      </c>
      <c r="L67" s="99"/>
    </row>
    <row r="68" spans="1:12" ht="22.15" customHeight="1">
      <c r="A68" s="115"/>
      <c r="B68" s="21">
        <v>29</v>
      </c>
      <c r="C68" s="91" t="s">
        <v>90</v>
      </c>
      <c r="D68" s="22" t="s">
        <v>91</v>
      </c>
      <c r="E68" s="22"/>
      <c r="F68" s="22"/>
      <c r="G68" s="22"/>
      <c r="H68" s="23"/>
      <c r="I68" s="103"/>
      <c r="J68" s="69">
        <f t="shared" si="6"/>
        <v>0</v>
      </c>
      <c r="K68" s="70">
        <f t="shared" si="7"/>
        <v>92</v>
      </c>
    </row>
    <row r="69" spans="1:12" ht="22.15" customHeight="1">
      <c r="A69" s="113">
        <v>2</v>
      </c>
      <c r="B69" s="10"/>
      <c r="C69" s="14"/>
      <c r="D69" s="11"/>
      <c r="E69" s="92" t="s">
        <v>14</v>
      </c>
      <c r="F69" s="92" t="s">
        <v>73</v>
      </c>
      <c r="G69" s="92" t="s">
        <v>74</v>
      </c>
      <c r="H69" s="93">
        <v>4</v>
      </c>
      <c r="I69" s="64"/>
      <c r="J69" s="65">
        <f t="shared" si="6"/>
        <v>0</v>
      </c>
      <c r="K69" s="66">
        <f t="shared" si="7"/>
        <v>92</v>
      </c>
    </row>
    <row r="70" spans="1:12" ht="22.15" customHeight="1">
      <c r="A70" s="114"/>
      <c r="B70" s="94">
        <v>5</v>
      </c>
      <c r="C70" s="35" t="s">
        <v>84</v>
      </c>
      <c r="D70" s="35" t="s">
        <v>85</v>
      </c>
      <c r="E70" s="35" t="s">
        <v>75</v>
      </c>
      <c r="F70" s="35" t="s">
        <v>76</v>
      </c>
      <c r="G70" s="35" t="s">
        <v>77</v>
      </c>
      <c r="H70" s="19">
        <v>11</v>
      </c>
      <c r="I70" s="85"/>
      <c r="J70" s="67">
        <f t="shared" si="6"/>
        <v>0</v>
      </c>
      <c r="K70" s="68">
        <f t="shared" si="7"/>
        <v>92</v>
      </c>
    </row>
    <row r="71" spans="1:12" ht="25.9" customHeight="1">
      <c r="A71" s="114"/>
      <c r="B71" s="17">
        <v>12</v>
      </c>
      <c r="C71" s="35" t="s">
        <v>82</v>
      </c>
      <c r="D71" s="35" t="s">
        <v>56</v>
      </c>
      <c r="E71" s="35" t="s">
        <v>57</v>
      </c>
      <c r="F71" s="35" t="s">
        <v>80</v>
      </c>
      <c r="G71" s="35" t="s">
        <v>81</v>
      </c>
      <c r="H71" s="19">
        <v>18</v>
      </c>
      <c r="I71" s="85"/>
      <c r="J71" s="67">
        <f t="shared" si="6"/>
        <v>0</v>
      </c>
      <c r="K71" s="68">
        <f t="shared" si="7"/>
        <v>92</v>
      </c>
    </row>
    <row r="72" spans="1:12" ht="27" customHeight="1">
      <c r="A72" s="114"/>
      <c r="B72" s="17">
        <v>19</v>
      </c>
      <c r="C72" s="35" t="s">
        <v>61</v>
      </c>
      <c r="D72" s="35" t="s">
        <v>62</v>
      </c>
      <c r="E72" s="35" t="s">
        <v>63</v>
      </c>
      <c r="F72" s="35" t="s">
        <v>87</v>
      </c>
      <c r="G72" s="35" t="s">
        <v>88</v>
      </c>
      <c r="H72" s="19">
        <v>25</v>
      </c>
      <c r="I72" s="104" t="s">
        <v>111</v>
      </c>
      <c r="J72" s="67">
        <f t="shared" si="6"/>
        <v>0</v>
      </c>
      <c r="K72" s="68">
        <f t="shared" si="7"/>
        <v>92</v>
      </c>
    </row>
    <row r="73" spans="1:12" ht="20.45" customHeight="1">
      <c r="A73" s="115"/>
      <c r="B73" s="21">
        <v>26</v>
      </c>
      <c r="C73" s="36" t="s">
        <v>66</v>
      </c>
      <c r="D73" s="22" t="s">
        <v>67</v>
      </c>
      <c r="E73" s="22"/>
      <c r="F73" s="22"/>
      <c r="G73" s="22"/>
      <c r="H73" s="23"/>
      <c r="I73" s="75"/>
      <c r="J73" s="69">
        <f t="shared" si="6"/>
        <v>0</v>
      </c>
      <c r="K73" s="70">
        <f t="shared" si="7"/>
        <v>92</v>
      </c>
    </row>
    <row r="74" spans="1:12" ht="25.15" customHeight="1">
      <c r="A74" s="95" t="s">
        <v>92</v>
      </c>
      <c r="B74" s="96">
        <f>COUNTIF(B37:B73,"*。*")</f>
        <v>0</v>
      </c>
      <c r="C74" s="96">
        <f>COUNTIF(C37:C73,"*.*")</f>
        <v>17</v>
      </c>
      <c r="D74" s="96">
        <f t="shared" ref="D74:G74" si="10">COUNTIF(D37:D73,"*.*")</f>
        <v>19</v>
      </c>
      <c r="E74" s="96">
        <f t="shared" si="10"/>
        <v>19</v>
      </c>
      <c r="F74" s="96">
        <f t="shared" si="10"/>
        <v>19</v>
      </c>
      <c r="G74" s="96">
        <f t="shared" si="10"/>
        <v>19</v>
      </c>
      <c r="H74" s="96">
        <f>COUNTIF(H37:H73,"*。*")</f>
        <v>0</v>
      </c>
      <c r="I74" s="96"/>
      <c r="J74" s="100" t="s">
        <v>93</v>
      </c>
      <c r="K74" s="79">
        <f>K73</f>
        <v>92</v>
      </c>
    </row>
  </sheetData>
  <customSheetViews>
    <customSheetView guid="{A07C92D4-8AF5-449B-99BA-25BD4EF2E2E8}" showPageBreaks="1" printArea="1" view="pageBreakPreview">
      <pane ySplit="5" topLeftCell="A30" activePane="bottomLeft" state="frozen"/>
      <selection pane="bottomLeft" activeCell="I40" sqref="I40"/>
      <rowBreaks count="1" manualBreakCount="1">
        <brk id="32" max="16383" man="1"/>
      </rowBreaks>
      <pageMargins left="0.17" right="0.19" top="0.33" bottom="0.23" header="0.17" footer="0.16"/>
      <pageSetup paperSize="9" scale="69" orientation="portrait" r:id="rId1"/>
    </customSheetView>
    <customSheetView guid="{DDD06653-1CD3-4801-B520-C33C15ED94D9}" showPageBreaks="1" printArea="1" view="pageBreakPreview">
      <pane ySplit="5" topLeftCell="A15" state="frozen"/>
      <selection activeCell="I23" sqref="I23"/>
      <rowBreaks count="1" manualBreakCount="1">
        <brk id="32" max="16383" man="1"/>
      </rowBreaks>
      <pageMargins left="0.17" right="0.19" top="0.33" bottom="0.23" header="0.17" footer="0.16"/>
      <pageSetup paperSize="9" scale="69" orientation="portrait"/>
    </customSheetView>
    <customSheetView guid="{DE31E486-6D74-4559-9884-EC2CD8A0F47D}" showPageBreaks="1" printArea="1" view="pageBreakPreview">
      <pane ySplit="5" topLeftCell="A50" state="frozen"/>
      <selection activeCell="I57" sqref="I57"/>
      <rowBreaks count="1" manualBreakCount="1">
        <brk id="32" max="16383" man="1"/>
      </rowBreaks>
      <pageMargins left="0.17" right="0.19" top="0.33" bottom="0.23" header="0.17" footer="0.16"/>
      <pageSetup paperSize="9" scale="69" orientation="portrait"/>
    </customSheetView>
    <customSheetView guid="{210705E6-B955-4C9B-BF0D-33A4505C1673}" showPageBreaks="1" printArea="1" view="pageBreakPreview">
      <pane ySplit="5" topLeftCell="A6" state="frozen"/>
      <selection activeCell="I14" sqref="I14"/>
      <rowBreaks count="1" manualBreakCount="1">
        <brk id="32" max="16383" man="1"/>
      </rowBreaks>
      <pageMargins left="0.17" right="0.19" top="0.33" bottom="0.23" header="0.17" footer="0.16"/>
      <pageSetup paperSize="9" scale="69" orientation="portrait"/>
    </customSheetView>
    <customSheetView guid="{FB8BECCD-16B8-47BB-8B3C-833685CCDE38}" showPageBreaks="1" printArea="1" view="pageBreakPreview">
      <pane ySplit="5" topLeftCell="A6" state="frozen"/>
      <selection activeCell="M54" sqref="M54"/>
      <rowBreaks count="1" manualBreakCount="1">
        <brk id="32" max="16383" man="1"/>
      </rowBreaks>
      <pageMargins left="0.17" right="0.19" top="0.33" bottom="0.23" header="0.17" footer="0.16"/>
      <pageSetup paperSize="9" scale="69" orientation="portrait"/>
    </customSheetView>
    <customSheetView guid="{EB9E69F2-B07C-4D21-A576-1251B74BA0E0}" showPageBreaks="1" printArea="1" view="pageBreakPreview">
      <pane ySplit="5" topLeftCell="A54" state="frozen"/>
      <selection activeCell="I61" sqref="I61"/>
      <rowBreaks count="1" manualBreakCount="1">
        <brk id="32" max="16383" man="1"/>
      </rowBreaks>
      <pageMargins left="0.17" right="0.19" top="0.33" bottom="0.23" header="0.17" footer="0.16"/>
      <pageSetup paperSize="9" scale="69" orientation="portrait"/>
    </customSheetView>
    <customSheetView guid="{A6A9EB25-7F4C-431E-8970-1273140C40FC}" showPageBreaks="1" printArea="1" view="pageBreakPreview">
      <pane ySplit="5" topLeftCell="A10" state="frozen"/>
      <selection activeCell="I21" sqref="I21"/>
      <rowBreaks count="1" manualBreakCount="1">
        <brk id="32" max="16383" man="1"/>
      </rowBreaks>
      <pageMargins left="0.17" right="0.19" top="0.33" bottom="0.23" header="0.17" footer="0.16"/>
      <pageSetup paperSize="9" scale="69" orientation="portrait"/>
    </customSheetView>
    <customSheetView guid="{06642096-6E03-4EBD-A4E1-2CC6665824E4}" showPageBreaks="1" printArea="1" view="pageBreakPreview">
      <pane ySplit="5" topLeftCell="A47" state="frozen"/>
      <selection activeCell="L54" sqref="L54"/>
      <rowBreaks count="1" manualBreakCount="1">
        <brk id="32" max="16383" man="1"/>
      </rowBreaks>
      <pageMargins left="0.17" right="0.19" top="0.33" bottom="0.23" header="0.17" footer="0.16"/>
      <pageSetup paperSize="9" scale="69" orientation="portrait"/>
    </customSheetView>
    <customSheetView guid="{89F0E233-256F-4400-AB99-90A261F561C1}" showPageBreaks="1" printArea="1" view="pageBreakPreview">
      <pane ySplit="5" topLeftCell="A36" state="frozen"/>
      <selection activeCell="I45" sqref="I45"/>
      <rowBreaks count="1" manualBreakCount="1">
        <brk id="32" max="16383" man="1"/>
      </rowBreaks>
      <pageMargins left="0.17" right="0.19" top="0.33" bottom="0.23" header="0.17" footer="0.16"/>
      <pageSetup paperSize="9" scale="69" orientation="portrait"/>
    </customSheetView>
    <customSheetView guid="{3B5BC138-7E31-4ED8-AAC8-04444760711D}" showPageBreaks="1" printArea="1" view="pageBreakPreview">
      <pane ySplit="5" topLeftCell="A39" state="frozen"/>
      <selection activeCell="H45" sqref="H45"/>
      <rowBreaks count="1" manualBreakCount="1">
        <brk id="32" max="16383" man="1"/>
      </rowBreaks>
      <pageMargins left="0.17" right="0.19" top="0.33" bottom="0.23" header="0.17" footer="0.16"/>
      <pageSetup paperSize="9" scale="69" orientation="portrait"/>
    </customSheetView>
    <customSheetView guid="{63A2E7D5-D186-4770-AF92-CB1C5AC38939}" showPageBreaks="1" printArea="1" view="pageBreakPreview">
      <pane ySplit="5" topLeftCell="A53" activePane="bottomLeft" state="frozen"/>
      <selection pane="bottomLeft" activeCell="I62" sqref="I62"/>
      <rowBreaks count="1" manualBreakCount="1">
        <brk id="32" max="16383" man="1"/>
      </rowBreaks>
      <pageMargins left="0.17" right="0.19" top="0.33" bottom="0.23" header="0.17" footer="0.16"/>
      <pageSetup paperSize="9" scale="69" orientation="portrait" r:id="rId2"/>
    </customSheetView>
    <customSheetView guid="{E10A6D30-3993-460B-8D18-A8216748D0C7}" showPageBreaks="1" printArea="1" view="pageBreakPreview">
      <pane ySplit="5" topLeftCell="A56" activePane="bottomLeft" state="frozen"/>
      <selection pane="bottomLeft" activeCell="L57" sqref="L57"/>
      <rowBreaks count="1" manualBreakCount="1">
        <brk id="32" max="16383" man="1"/>
      </rowBreaks>
      <pageMargins left="0.17" right="0.19" top="0.33" bottom="0.23" header="0.17" footer="0.16"/>
      <pageSetup paperSize="9" scale="69" orientation="portrait" r:id="rId3"/>
    </customSheetView>
    <customSheetView guid="{869A0261-CBDB-4200-9A2D-702244A04866}" showPageBreaks="1" printArea="1" view="pageBreakPreview">
      <pane ySplit="5" topLeftCell="A6" activePane="bottomLeft" state="frozen"/>
      <selection pane="bottomLeft" activeCell="I8" sqref="I8"/>
      <rowBreaks count="1" manualBreakCount="1">
        <brk id="32" max="16383" man="1"/>
      </rowBreaks>
      <pageMargins left="0.17" right="0.19" top="0.33" bottom="0.23" header="0.17" footer="0.16"/>
      <pageSetup paperSize="9" scale="69" orientation="portrait" r:id="rId4"/>
    </customSheetView>
    <customSheetView guid="{60AE9B86-12B9-43FD-85CC-5F5F79E6731C}" showPageBreaks="1" printArea="1" view="pageBreakPreview">
      <pane ySplit="5" topLeftCell="A6" activePane="bottomLeft" state="frozen"/>
      <selection pane="bottomLeft" activeCell="B6" sqref="A6:XFD6"/>
      <rowBreaks count="1" manualBreakCount="1">
        <brk id="32" max="16383" man="1"/>
      </rowBreaks>
      <pageMargins left="0.17" right="0.19" top="0.33" bottom="0.23" header="0.17" footer="0.16"/>
      <pageSetup paperSize="9" scale="69" orientation="portrait" r:id="rId5"/>
    </customSheetView>
  </customSheetViews>
  <mergeCells count="14">
    <mergeCell ref="A1:K1"/>
    <mergeCell ref="A34:K34"/>
    <mergeCell ref="A6:A10"/>
    <mergeCell ref="A11:A15"/>
    <mergeCell ref="A16:A20"/>
    <mergeCell ref="A21:A25"/>
    <mergeCell ref="A26:A30"/>
    <mergeCell ref="A63:A68"/>
    <mergeCell ref="A69:A73"/>
    <mergeCell ref="A37:A41"/>
    <mergeCell ref="A42:A46"/>
    <mergeCell ref="A47:A51"/>
    <mergeCell ref="A53:A57"/>
    <mergeCell ref="A58:A62"/>
  </mergeCells>
  <phoneticPr fontId="20" type="noConversion"/>
  <pageMargins left="0.17" right="0.19" top="0.33" bottom="0.23" header="0.17" footer="0.16"/>
  <pageSetup paperSize="9" scale="69" orientation="portrait" r:id="rId6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wsk</cp:lastModifiedBy>
  <cp:lastPrinted>2021-12-22T07:18:27Z</cp:lastPrinted>
  <dcterms:created xsi:type="dcterms:W3CDTF">2018-08-26T03:38:00Z</dcterms:created>
  <dcterms:modified xsi:type="dcterms:W3CDTF">2022-05-09T03:33:07Z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80EA3033F04245D6AF8B9D95F471C218</vt:lpwstr>
  </property>
  <property fmtid="{D5CDD505-2E9C-101B-9397-08002B2CF9AE}" pid="3" name="KSOProductBuildVer">
    <vt:lpwstr>2052-11.1.0.10941</vt:lpwstr>
  </property>
</Properties>
</file>